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<sst xmlns="http://schemas.openxmlformats.org/spreadsheetml/2006/main" count="113" uniqueCount="75">
  <si>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</si>
  <si>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标段：霍山县“2021年自然村通硬化和联网路”与儿街镇双乐河村孙家塝二期工程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</si>
  <si>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</si>
  <si>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</si>
  <si>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</si>
  <si>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</si>
  <si>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</si>
  <si>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</si>
  <si>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</si>
  <si>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</si>
  <si>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</si>
  <si>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</si>
  <si>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</si>
  <si>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</si>
  <si>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</si>
  <si>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</si>
  <si>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</si>
  <si>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</si>
  <si>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</si>
  <si>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</si>
  <si>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</si>
  <si>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</si>
  <si>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</si>
  <si>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</si>
  <si>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</si>
  <si>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</si>
  <si>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</si>
  <si>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</si>
  <si>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霍山县“2021年自然村通硬化和联网路”与儿街镇双乐河村孙家塝二期工程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</si>
  <si>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</si>
  <si>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</si>
  <si>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</si>
  <si>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</si>
  <si>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</si>
  <si>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</si>
  <si>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</si>
  <si>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</si>
  <si>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</si>
  <si>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</si>
  <si>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</si>
  <si>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</si>
  <si>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</si>
  <si>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</si>
  <si>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</si>
  <si>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</si>
  <si>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</si>
  <si>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</si>
  <si>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</si>
  <si>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</si>
  <si>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</si>
  <si>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</si>
  <si>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</si>
  <si>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</si>
  <si>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</si>
  <si>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</si>
  <si>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</si>
  <si>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</si>
  <si>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</si>
  <si>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</si>
  <si>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</si>
  <si>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</si>
  <si>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</si>
  <si>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</si>
  <si>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</si>
  <si>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</si>
  <si>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</si>
  <si>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</si>
  <si>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水泥混凝土路面（L=713m，B=4.5m;含切缝、压纹、灌缝）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</si>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</sst>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4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1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29" borderId="14" applyNumberFormat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  <xf numFmtId="176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6" sqref="C6:D6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18" t="s">
        <v>6</v>
      </c>
      <c r="B4" s="19" t="s">
        <v>7</v>
      </c>
      <c r="C4" s="19" t="s">
        <v>8</v>
      </c>
      <c r="D4" s="19"/>
      <c r="E4" s="21">
        <f>'【5.1】工程量清单(2位小数)'!C41</f>
        <v>7866.936</v>
      </c>
    </row>
    <row r="5" ht="27.85" customHeight="1" spans="1:5">
      <c r="A5" s="18" t="s">
        <v>9</v>
      </c>
      <c r="B5" s="19" t="s">
        <v>10</v>
      </c>
      <c r="C5" s="19" t="s">
        <v>11</v>
      </c>
      <c r="D5" s="19"/>
      <c r="E5" s="21">
        <f>'【5.1】工程量清单(2位小数)'!C84</f>
        <v>3764.2176</v>
      </c>
    </row>
    <row r="6" ht="28.55" customHeight="1" spans="1:5">
      <c r="A6" s="18" t="s">
        <v>12</v>
      </c>
      <c r="B6" s="19" t="s">
        <v>13</v>
      </c>
      <c r="C6" s="19" t="s">
        <v>14</v>
      </c>
      <c r="D6" s="19"/>
      <c r="E6" s="21">
        <f>'【5.1】工程量清单(2位小数)'!C127</f>
        <v>284428.6236</v>
      </c>
    </row>
    <row r="7" ht="27.85" customHeight="1" spans="1:5">
      <c r="A7" s="18" t="s">
        <v>15</v>
      </c>
      <c r="B7" s="18" t="s">
        <v>16</v>
      </c>
      <c r="C7" s="18"/>
      <c r="D7" s="18"/>
      <c r="E7" s="21">
        <f>E6+E5+E4</f>
        <v>296059.7772</v>
      </c>
    </row>
    <row r="8" ht="27.85" customHeight="1" spans="1:5">
      <c r="A8" s="18" t="s">
        <v>17</v>
      </c>
      <c r="B8" s="20" t="s">
        <v>18</v>
      </c>
      <c r="C8" s="20"/>
      <c r="D8" s="20"/>
      <c r="E8" s="21"/>
    </row>
    <row r="9" ht="27.85" customHeight="1" spans="1:5">
      <c r="A9" s="18" t="s">
        <v>19</v>
      </c>
      <c r="B9" s="22" t="s">
        <v>20</v>
      </c>
      <c r="C9" s="22"/>
      <c r="D9" s="22"/>
      <c r="E9" s="21">
        <f>E7</f>
        <v>296059.7772</v>
      </c>
    </row>
    <row r="10" ht="27.1" customHeight="1" spans="1:5">
      <c r="A10" s="18" t="s">
        <v>21</v>
      </c>
      <c r="B10" s="20" t="s">
        <v>22</v>
      </c>
      <c r="C10" s="20"/>
      <c r="D10" s="20"/>
      <c r="E10" s="21"/>
    </row>
    <row r="11" ht="27.85" customHeight="1" spans="1:5">
      <c r="A11" s="18" t="s">
        <v>23</v>
      </c>
      <c r="B11" s="20" t="s">
        <v>24</v>
      </c>
      <c r="C11" s="20"/>
      <c r="D11" s="20"/>
      <c r="E11" s="21"/>
    </row>
    <row r="12" ht="27.85" customHeight="1" spans="1:5">
      <c r="A12" s="15" t="s">
        <v>25</v>
      </c>
      <c r="B12" s="20" t="s">
        <v>26</v>
      </c>
      <c r="C12" s="20"/>
      <c r="D12" s="20"/>
      <c r="E12" s="21">
        <f>E9</f>
        <v>296059.7772</v>
      </c>
    </row>
    <row r="13" spans="5:5">
      <c r="E13" s="23"/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workbookViewId="0">
      <selection activeCell="B8" sqref="B8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0.88*818.73</f>
        <v>720.4824</v>
      </c>
      <c r="F7" s="13">
        <f t="shared" ref="F7:F12" si="0">D7*E7</f>
        <v>720.4824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0.88*326.67</f>
        <v>287.4696</v>
      </c>
      <c r="F8" s="14">
        <f t="shared" si="0"/>
        <v>287.4696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0.88*261.99</f>
        <v>230.5512</v>
      </c>
      <c r="F10" s="14">
        <f t="shared" si="0"/>
        <v>230.5512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0.88*327.49</f>
        <v>288.1912</v>
      </c>
      <c r="F11" s="14">
        <f t="shared" si="0"/>
        <v>288.1912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0.88*4912.38</f>
        <v>4322.8944</v>
      </c>
      <c r="F12" s="14">
        <f t="shared" si="0"/>
        <v>4322.8944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0.88*327.49</f>
        <v>288.1912</v>
      </c>
      <c r="F14" s="14">
        <f t="shared" ref="F14:F17" si="1">D14*E14</f>
        <v>288.1912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0.88*327.49</f>
        <v>288.1912</v>
      </c>
      <c r="F15" s="14">
        <f t="shared" si="1"/>
        <v>288.1912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0.88*1637.46</f>
        <v>1440.9648</v>
      </c>
      <c r="F17" s="14">
        <f t="shared" si="1"/>
        <v>1440.9648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7866.936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2970.5</v>
      </c>
      <c r="E50" s="12">
        <f>0.88*1.44</f>
        <v>1.2672</v>
      </c>
      <c r="F50" s="14">
        <f>D50*E50</f>
        <v>3764.2176</v>
      </c>
    </row>
    <row r="51" ht="16.1" customHeight="1" spans="1:6">
      <c r="A51" s="7"/>
      <c r="B51" s="8"/>
      <c r="C51" s="9"/>
      <c r="D51" s="12"/>
      <c r="E51" s="12"/>
      <c r="F51" s="13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7">
        <f>SUM(F50)</f>
        <v>3764.2176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2422.5</v>
      </c>
      <c r="E93" s="12">
        <f>0.88*133.13</f>
        <v>117.1544</v>
      </c>
      <c r="F93" s="14">
        <f>D93*E93</f>
        <v>283806.534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328.8</v>
      </c>
      <c r="E95" s="12">
        <f>0.88*2.15</f>
        <v>1.892</v>
      </c>
      <c r="F95" s="14">
        <f>D95*E95</f>
        <v>622.0896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SUM(F93:F95)</f>
        <v>284428.6236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2021-02-04T11:23:00Z</dcterms:created>
  <dcterms:modified xsi:type="dcterms:W3CDTF">2021-02-20T08:07:39Z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