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<sst xmlns="http://schemas.openxmlformats.org/spreadsheetml/2006/main" count="113" uniqueCount="75">
  <si>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</si>
  <si>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标段：霍山县“2021年自然村通硬化和联网路”与儿街镇大沙埂村棠树岗组合路工程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</si>
  <si>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</si>
  <si>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</si>
  <si>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</si>
  <si>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</si>
  <si>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</si>
  <si>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</si>
  <si>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</si>
  <si>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</si>
  <si>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</si>
  <si>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</si>
  <si>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</si>
  <si>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</si>
  <si>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</si>
  <si>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</si>
  <si>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</si>
  <si>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</si>
  <si>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</si>
  <si>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</si>
  <si>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</si>
  <si>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</si>
  <si>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</si>
  <si>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</si>
  <si>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</si>
  <si>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</si>
  <si>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</si>
  <si>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</si>
  <si>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霍山县“2021年自然村通硬化和联网路”与儿街镇大沙埂村棠树岗组合路工程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</si>
  <si>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</si>
  <si>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</si>
  <si>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</si>
  <si>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</si>
  <si>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</si>
  <si>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</si>
  <si>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</si>
  <si>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</si>
  <si>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</si>
  <si>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</si>
  <si>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</si>
  <si>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</si>
  <si>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</si>
  <si>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</si>
  <si>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</si>
  <si>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</si>
  <si>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</si>
  <si>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</si>
  <si>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</si>
  <si>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</si>
  <si>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</si>
  <si>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</si>
  <si>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</si>
  <si>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</si>
  <si>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</si>
  <si>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</si>
  <si>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</si>
  <si>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</si>
  <si>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</si>
  <si>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</si>
  <si>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</si>
  <si>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</si>
  <si>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</si>
  <si>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</si>
  <si>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</si>
  <si>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</si>
  <si>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</si>
  <si>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</si>
  <si>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水泥混凝土路面（L=714m，B=4.5m;含切缝、压纹、灌缝）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</si>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</sst>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4" sqref="C4:D4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10434.7584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'【5.1】工程量清单(2位小数)'!C84</f>
        <v>4976.2944</v>
      </c>
    </row>
    <row r="6" ht="28.55" customHeight="1" spans="1:5">
      <c r="A6" s="18" t="s">
        <v>12</v>
      </c>
      <c r="B6" s="19" t="s">
        <v>13</v>
      </c>
      <c r="C6" s="19" t="s">
        <v>14</v>
      </c>
      <c r="D6" s="19"/>
      <c r="E6" s="21">
        <f>'【5.1】工程量清单(2位小数)'!C127</f>
        <v>377284.1688</v>
      </c>
    </row>
    <row r="7" ht="27.85" customHeight="1" spans="1:5">
      <c r="A7" s="18" t="s">
        <v>15</v>
      </c>
      <c r="B7" s="18" t="s">
        <v>16</v>
      </c>
      <c r="C7" s="18"/>
      <c r="D7" s="18"/>
      <c r="E7" s="21">
        <f>E6+E5+E4</f>
        <v>392695.2216</v>
      </c>
    </row>
    <row r="8" ht="27.85" customHeight="1" spans="1:5">
      <c r="A8" s="18" t="s">
        <v>17</v>
      </c>
      <c r="B8" s="20" t="s">
        <v>18</v>
      </c>
      <c r="C8" s="20"/>
      <c r="D8" s="20"/>
      <c r="E8" s="21"/>
    </row>
    <row r="9" ht="27.85" customHeight="1" spans="1:5">
      <c r="A9" s="18" t="s">
        <v>19</v>
      </c>
      <c r="B9" s="22" t="s">
        <v>20</v>
      </c>
      <c r="C9" s="22"/>
      <c r="D9" s="22"/>
      <c r="E9" s="21">
        <f>E7</f>
        <v>392695.2216</v>
      </c>
    </row>
    <row r="10" ht="27.1" customHeight="1" spans="1:5">
      <c r="A10" s="18" t="s">
        <v>21</v>
      </c>
      <c r="B10" s="20" t="s">
        <v>22</v>
      </c>
      <c r="C10" s="20"/>
      <c r="D10" s="20"/>
      <c r="E10" s="21"/>
    </row>
    <row r="11" ht="27.85" customHeight="1" spans="1:5">
      <c r="A11" s="18" t="s">
        <v>23</v>
      </c>
      <c r="B11" s="20" t="s">
        <v>24</v>
      </c>
      <c r="C11" s="20"/>
      <c r="D11" s="20"/>
      <c r="E11" s="21"/>
    </row>
    <row r="12" ht="27.85" customHeight="1" spans="1:5">
      <c r="A12" s="15" t="s">
        <v>25</v>
      </c>
      <c r="B12" s="20" t="s">
        <v>26</v>
      </c>
      <c r="C12" s="20"/>
      <c r="D12" s="20"/>
      <c r="E12" s="21">
        <f>E9</f>
        <v>392695.2216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118" workbookViewId="0">
      <selection activeCell="B91" sqref="B9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0.88*1085.97</f>
        <v>955.6536</v>
      </c>
      <c r="F7" s="13">
        <f t="shared" ref="F7:F12" si="0">E7*D7</f>
        <v>955.6536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0.88*433.3</f>
        <v>381.304</v>
      </c>
      <c r="F8" s="14">
        <f t="shared" si="0"/>
        <v>381.304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0.88*347.51</f>
        <v>305.8088</v>
      </c>
      <c r="F10" s="14">
        <f t="shared" si="0"/>
        <v>305.8088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0.88*434.39</f>
        <v>382.2632</v>
      </c>
      <c r="F11" s="14">
        <f t="shared" si="0"/>
        <v>382.2632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0.88*6515.8</f>
        <v>5733.904</v>
      </c>
      <c r="F12" s="14">
        <f t="shared" si="0"/>
        <v>5733.904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0.88*434.39</f>
        <v>382.2632</v>
      </c>
      <c r="F14" s="14">
        <f t="shared" ref="F14:F17" si="1">E14*D14</f>
        <v>382.2632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0.88*434.39</f>
        <v>382.2632</v>
      </c>
      <c r="F15" s="14">
        <f t="shared" si="1"/>
        <v>382.2632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0.88*2171.93</f>
        <v>1911.2984</v>
      </c>
      <c r="F17" s="14">
        <f t="shared" si="1"/>
        <v>1911.2984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10434.7584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3927</v>
      </c>
      <c r="E50" s="12">
        <f>0.88*1.44</f>
        <v>1.2672</v>
      </c>
      <c r="F50" s="14">
        <f>E50*D50</f>
        <v>4976.2944</v>
      </c>
    </row>
    <row r="51" ht="16.1" customHeight="1" spans="1:6">
      <c r="A51" s="7"/>
      <c r="B51" s="8"/>
      <c r="C51" s="9"/>
      <c r="D51" s="12"/>
      <c r="E51" s="12"/>
      <c r="F51" s="13"/>
    </row>
    <row r="52" ht="16.85" customHeight="1" spans="1:6">
      <c r="A52" s="7"/>
      <c r="B52" s="8"/>
      <c r="C52" s="9"/>
      <c r="D52" s="12"/>
      <c r="E52" s="12"/>
      <c r="F52" s="13"/>
    </row>
    <row r="53" ht="16.1" customHeight="1" spans="1:6">
      <c r="A53" s="7"/>
      <c r="B53" s="8"/>
      <c r="C53" s="9"/>
      <c r="D53" s="12"/>
      <c r="E53" s="12"/>
      <c r="F53" s="13"/>
    </row>
    <row r="54" ht="16.1" customHeight="1" spans="1:6">
      <c r="A54" s="7"/>
      <c r="B54" s="8"/>
      <c r="C54" s="9"/>
      <c r="D54" s="12"/>
      <c r="E54" s="12"/>
      <c r="F54" s="13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F50</f>
        <v>4976.2944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3213</v>
      </c>
      <c r="E93" s="12">
        <f>0.88*133.15</f>
        <v>117.172</v>
      </c>
      <c r="F93" s="14">
        <f>E93*D93</f>
        <v>376473.636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428.4</v>
      </c>
      <c r="E95" s="12">
        <f>0.88*2.15</f>
        <v>1.892</v>
      </c>
      <c r="F95" s="14">
        <f>E95*D95</f>
        <v>810.5328</v>
      </c>
    </row>
    <row r="96" ht="16.1" customHeight="1" spans="1:6">
      <c r="A96" s="7"/>
      <c r="B96" s="8"/>
      <c r="C96" s="9"/>
      <c r="D96" s="12"/>
      <c r="E96" s="12"/>
      <c r="F96" s="13"/>
    </row>
    <row r="97" ht="16.1" customHeight="1" spans="1:6">
      <c r="A97" s="7"/>
      <c r="B97" s="8"/>
      <c r="C97" s="9"/>
      <c r="D97" s="12"/>
      <c r="E97" s="12"/>
      <c r="F97" s="13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F93+F95</f>
        <v>377284.1688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2021-02-04T13:40:00Z</dcterms:created>
  <dcterms:modified xsi:type="dcterms:W3CDTF">2021-03-01T06:36:17Z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