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1" r:id="rId1"/>
    <sheet name="【5.1】工程量清单(2位小数)" sheetId="2" r:id="rId2"/>
  </sheets>
  <calcPr calcId="144525"/>
</workbook>
</file>

<file path=xl/sharedStrings.xml><?xml version="1.0" encoding="utf-8"?>
<sst xmlns="http://schemas.openxmlformats.org/spreadsheetml/2006/main" count="98" uniqueCount="71">
  <si>
    <t>投标报价汇总表</t>
  </si>
  <si>
    <t>标段：汪良村道路塌方清理工程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</si>
  <si>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</si>
  <si>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</si>
  <si>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</si>
  <si>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</si>
  <si>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</si>
  <si>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</si>
  <si>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</si>
  <si>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</si>
  <si>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</si>
  <si>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</si>
  <si>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</si>
  <si>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</si>
  <si>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</si>
  <si>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</si>
  <si>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</si>
  <si>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</si>
  <si>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</si>
  <si>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</si>
  <si>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</si>
  <si>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</si>
  <si>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</si>
  <si>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</si>
  <si>
    <t>工程量清单</t>
  </si>
  <si>
    <t>合同段: 汪良村道路塌方清理工程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</si>
  <si>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</si>
  <si>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</si>
  <si>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</si>
  <si>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</si>
  <si>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</si>
  <si>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</si>
  <si>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</si>
  <si>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</si>
  <si>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</si>
  <si>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</si>
  <si>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</si>
  <si>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</si>
  <si>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</si>
  <si>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</si>
  <si>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</si>
  <si>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</si>
  <si>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</si>
  <si>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</si>
  <si>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</si>
  <si>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</si>
  <si>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</si>
  <si>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</si>
  <si>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</si>
  <si>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临时工程与设施</t>
  </si>
  <si>
    <t>103-1</t>
  </si>
  <si>
    <t>临时道路修建、养护与拆除(包括原道路的养护)</t>
  </si>
  <si>
    <t>103-2</t>
  </si>
  <si>
    <t>临时占地</t>
  </si>
  <si>
    <t>103-3</t>
  </si>
  <si>
    <t>临时供电设施架设、维护与拆除</t>
  </si>
  <si>
    <t>103-5</t>
  </si>
  <si>
    <t>临时供水与排污设施</t>
  </si>
  <si>
    <t>承包人驻地建设</t>
  </si>
  <si>
    <t>104-1</t>
  </si>
  <si>
    <t>清单  第 100 章合计   人民币</t>
  </si>
  <si>
    <t>机耕路</t>
  </si>
  <si>
    <t>203-1</t>
  </si>
  <si>
    <t>路基挖土方</t>
  </si>
  <si>
    <t>挖土方</t>
  </si>
  <si>
    <t>m3</t>
  </si>
  <si>
    <t>挖石方</t>
  </si>
  <si>
    <t>塌方处理</t>
  </si>
  <si>
    <t>205-3</t>
  </si>
  <si>
    <t>挖运塌方(运距1KM)</t>
  </si>
  <si>
    <t>清单  第 200 章合计   人民币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</si>
</sst>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3" borderId="1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6" borderId="18" applyNumberFormat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176" fontId="5" fillId="0" borderId="7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2" sqref="A2:C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9" t="s">
        <v>2</v>
      </c>
      <c r="B3" s="20" t="s">
        <v>3</v>
      </c>
      <c r="C3" s="20" t="s">
        <v>4</v>
      </c>
      <c r="D3" s="20"/>
      <c r="E3" s="21" t="s">
        <v>5</v>
      </c>
    </row>
    <row r="4" ht="28.55" customHeight="1" spans="1:5">
      <c r="A4" s="22" t="s">
        <v>6</v>
      </c>
      <c r="B4" s="23" t="s">
        <v>7</v>
      </c>
      <c r="C4" s="23" t="s">
        <v>8</v>
      </c>
      <c r="D4" s="23"/>
      <c r="E4" s="24">
        <f>'【5.1】工程量清单(2位小数)'!C41</f>
        <v>3012.3</v>
      </c>
    </row>
    <row r="5" ht="27.85" customHeight="1" spans="1:5">
      <c r="A5" s="22" t="s">
        <v>9</v>
      </c>
      <c r="B5" s="23" t="s">
        <v>10</v>
      </c>
      <c r="C5" s="23" t="s">
        <v>11</v>
      </c>
      <c r="D5" s="23"/>
      <c r="E5" s="24">
        <f>'【5.1】工程量清单(2位小数)'!C84</f>
        <v>115975.89</v>
      </c>
    </row>
    <row r="6" ht="27.85" customHeight="1" spans="1:5">
      <c r="A6" s="22" t="s">
        <v>12</v>
      </c>
      <c r="B6" s="22" t="s">
        <v>13</v>
      </c>
      <c r="C6" s="22"/>
      <c r="D6" s="22"/>
      <c r="E6" s="24">
        <f>E5+E4</f>
        <v>118988.19</v>
      </c>
    </row>
    <row r="7" ht="27.85" customHeight="1" spans="1:5">
      <c r="A7" s="22" t="s">
        <v>14</v>
      </c>
      <c r="B7" s="25" t="s">
        <v>15</v>
      </c>
      <c r="C7" s="25"/>
      <c r="D7" s="25"/>
      <c r="E7" s="24"/>
    </row>
    <row r="8" ht="27.85" customHeight="1" spans="1:5">
      <c r="A8" s="22" t="s">
        <v>16</v>
      </c>
      <c r="B8" s="26" t="s">
        <v>17</v>
      </c>
      <c r="C8" s="26"/>
      <c r="D8" s="26"/>
      <c r="E8" s="27">
        <f>E4+E5</f>
        <v>118988.19</v>
      </c>
    </row>
    <row r="9" ht="27.1" customHeight="1" spans="1:5">
      <c r="A9" s="22" t="s">
        <v>18</v>
      </c>
      <c r="B9" s="25" t="s">
        <v>19</v>
      </c>
      <c r="C9" s="25"/>
      <c r="D9" s="25"/>
      <c r="E9" s="24"/>
    </row>
    <row r="10" ht="27.85" customHeight="1" spans="1:5">
      <c r="A10" s="22" t="s">
        <v>20</v>
      </c>
      <c r="B10" s="25" t="s">
        <v>21</v>
      </c>
      <c r="C10" s="25"/>
      <c r="D10" s="25"/>
      <c r="E10" s="24"/>
    </row>
    <row r="11" ht="27.85" customHeight="1" spans="1:5">
      <c r="A11" s="16" t="s">
        <v>22</v>
      </c>
      <c r="B11" s="28" t="s">
        <v>23</v>
      </c>
      <c r="C11" s="28"/>
      <c r="D11" s="28"/>
      <c r="E11" s="27">
        <v>118988.19</v>
      </c>
    </row>
  </sheetData>
  <mergeCells count="11">
    <mergeCell ref="A1:E1"/>
    <mergeCell ref="A2:C2"/>
    <mergeCell ref="C3:D3"/>
    <mergeCell ref="C4:D4"/>
    <mergeCell ref="C5:D5"/>
    <mergeCell ref="B6:D6"/>
    <mergeCell ref="B7:D7"/>
    <mergeCell ref="B8:D8"/>
    <mergeCell ref="B9:D9"/>
    <mergeCell ref="B10:D10"/>
    <mergeCell ref="B11:D11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19" workbookViewId="0">
      <selection activeCell="C84" sqref="C84:D84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24</v>
      </c>
      <c r="B1" s="1"/>
      <c r="C1" s="1"/>
      <c r="D1" s="1"/>
      <c r="E1" s="1"/>
      <c r="F1" s="1"/>
    </row>
    <row r="2" ht="16.85" customHeight="1" spans="1:6">
      <c r="A2" s="2" t="s">
        <v>25</v>
      </c>
      <c r="B2" s="2"/>
      <c r="C2" s="2"/>
      <c r="D2" s="2"/>
      <c r="E2" s="2" t="s">
        <v>26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27</v>
      </c>
      <c r="B4" s="5" t="s">
        <v>28</v>
      </c>
      <c r="C4" s="5" t="s">
        <v>29</v>
      </c>
      <c r="D4" s="5" t="s">
        <v>30</v>
      </c>
      <c r="E4" s="5" t="s">
        <v>31</v>
      </c>
      <c r="F4" s="6" t="s">
        <v>32</v>
      </c>
    </row>
    <row r="5" ht="16.1" customHeight="1" spans="1:6">
      <c r="A5" s="7" t="s">
        <v>33</v>
      </c>
      <c r="B5" s="8" t="s">
        <v>34</v>
      </c>
      <c r="C5" s="9"/>
      <c r="D5" s="10"/>
      <c r="E5" s="10"/>
      <c r="F5" s="11"/>
    </row>
    <row r="6" ht="16.85" customHeight="1" spans="1:6">
      <c r="A6" s="7" t="s">
        <v>35</v>
      </c>
      <c r="B6" s="8" t="s">
        <v>36</v>
      </c>
      <c r="C6" s="9"/>
      <c r="D6" s="10"/>
      <c r="E6" s="10"/>
      <c r="F6" s="11"/>
    </row>
    <row r="7" ht="16.1" customHeight="1" spans="1:6">
      <c r="A7" s="7" t="s">
        <v>37</v>
      </c>
      <c r="B7" s="8" t="s">
        <v>38</v>
      </c>
      <c r="C7" s="9" t="s">
        <v>39</v>
      </c>
      <c r="D7" s="12">
        <v>1</v>
      </c>
      <c r="E7" s="12">
        <f>0.9*378</f>
        <v>340.2</v>
      </c>
      <c r="F7" s="13">
        <f t="shared" ref="F7:F12" si="0">D7*E7</f>
        <v>340.2</v>
      </c>
    </row>
    <row r="8" ht="16.1" customHeight="1" spans="1:6">
      <c r="A8" s="7" t="s">
        <v>40</v>
      </c>
      <c r="B8" s="8" t="s">
        <v>41</v>
      </c>
      <c r="C8" s="9" t="s">
        <v>39</v>
      </c>
      <c r="D8" s="12">
        <v>1</v>
      </c>
      <c r="E8" s="12">
        <f>0.9*64</f>
        <v>57.6</v>
      </c>
      <c r="F8" s="14">
        <f t="shared" si="0"/>
        <v>57.6</v>
      </c>
    </row>
    <row r="9" ht="16.85" customHeight="1" spans="1:6">
      <c r="A9" s="15">
        <v>102</v>
      </c>
      <c r="B9" s="8" t="s">
        <v>42</v>
      </c>
      <c r="C9" s="9"/>
      <c r="D9" s="12"/>
      <c r="E9" s="12"/>
      <c r="F9" s="13"/>
    </row>
    <row r="10" ht="16.1" customHeight="1" spans="1:6">
      <c r="A10" s="7" t="s">
        <v>43</v>
      </c>
      <c r="B10" s="8" t="s">
        <v>44</v>
      </c>
      <c r="C10" s="9" t="s">
        <v>39</v>
      </c>
      <c r="D10" s="12">
        <v>1</v>
      </c>
      <c r="E10" s="12">
        <f>0.9*193</f>
        <v>173.7</v>
      </c>
      <c r="F10" s="14">
        <f t="shared" si="0"/>
        <v>173.7</v>
      </c>
    </row>
    <row r="11" ht="16.1" customHeight="1" spans="1:6">
      <c r="A11" s="7" t="s">
        <v>45</v>
      </c>
      <c r="B11" s="8" t="s">
        <v>46</v>
      </c>
      <c r="C11" s="9" t="s">
        <v>39</v>
      </c>
      <c r="D11" s="12">
        <v>1</v>
      </c>
      <c r="E11" s="12">
        <f>0.9*258</f>
        <v>232.2</v>
      </c>
      <c r="F11" s="14">
        <f t="shared" si="0"/>
        <v>232.2</v>
      </c>
    </row>
    <row r="12" ht="16.85" customHeight="1" spans="1:6">
      <c r="A12" s="7" t="s">
        <v>47</v>
      </c>
      <c r="B12" s="8" t="s">
        <v>48</v>
      </c>
      <c r="C12" s="9" t="s">
        <v>39</v>
      </c>
      <c r="D12" s="12">
        <v>1</v>
      </c>
      <c r="E12" s="12">
        <f>0.9*1926</f>
        <v>1733.4</v>
      </c>
      <c r="F12" s="14">
        <f t="shared" si="0"/>
        <v>1733.4</v>
      </c>
    </row>
    <row r="13" ht="16.1" customHeight="1" spans="1:6">
      <c r="A13" s="15">
        <v>103</v>
      </c>
      <c r="B13" s="8" t="s">
        <v>49</v>
      </c>
      <c r="C13" s="9"/>
      <c r="D13" s="12"/>
      <c r="E13" s="12"/>
      <c r="F13" s="13"/>
    </row>
    <row r="14" ht="16.1" customHeight="1" spans="1:6">
      <c r="A14" s="7" t="s">
        <v>50</v>
      </c>
      <c r="B14" s="8" t="s">
        <v>51</v>
      </c>
      <c r="C14" s="9" t="s">
        <v>39</v>
      </c>
      <c r="D14" s="12">
        <v>1</v>
      </c>
      <c r="E14" s="12">
        <f>0.9*129</f>
        <v>116.1</v>
      </c>
      <c r="F14" s="14">
        <f t="shared" ref="F14:F17" si="1">D14*E14</f>
        <v>116.1</v>
      </c>
    </row>
    <row r="15" ht="16.85" customHeight="1" spans="1:6">
      <c r="A15" s="7" t="s">
        <v>52</v>
      </c>
      <c r="B15" s="8" t="s">
        <v>53</v>
      </c>
      <c r="C15" s="9" t="s">
        <v>39</v>
      </c>
      <c r="D15" s="12">
        <v>1</v>
      </c>
      <c r="E15" s="12">
        <f>0.9*64</f>
        <v>57.6</v>
      </c>
      <c r="F15" s="14">
        <f t="shared" si="1"/>
        <v>57.6</v>
      </c>
    </row>
    <row r="16" ht="16.1" customHeight="1" spans="1:6">
      <c r="A16" s="7" t="s">
        <v>54</v>
      </c>
      <c r="B16" s="8" t="s">
        <v>55</v>
      </c>
      <c r="C16" s="9" t="s">
        <v>39</v>
      </c>
      <c r="D16" s="12">
        <v>1</v>
      </c>
      <c r="E16" s="12">
        <f>0.9*64</f>
        <v>57.6</v>
      </c>
      <c r="F16" s="14">
        <f t="shared" si="1"/>
        <v>57.6</v>
      </c>
    </row>
    <row r="17" ht="16.1" customHeight="1" spans="1:6">
      <c r="A17" s="7" t="s">
        <v>56</v>
      </c>
      <c r="B17" s="8" t="s">
        <v>57</v>
      </c>
      <c r="C17" s="9" t="s">
        <v>39</v>
      </c>
      <c r="D17" s="12">
        <v>1</v>
      </c>
      <c r="E17" s="12">
        <f>0.9*13</f>
        <v>11.7</v>
      </c>
      <c r="F17" s="14">
        <f t="shared" si="1"/>
        <v>11.7</v>
      </c>
    </row>
    <row r="18" ht="16.85" customHeight="1" spans="1:6">
      <c r="A18" s="15">
        <v>104</v>
      </c>
      <c r="B18" s="8" t="s">
        <v>58</v>
      </c>
      <c r="C18" s="9"/>
      <c r="D18" s="12"/>
      <c r="E18" s="12"/>
      <c r="F18" s="13"/>
    </row>
    <row r="19" ht="16.1" customHeight="1" spans="1:6">
      <c r="A19" s="7" t="s">
        <v>59</v>
      </c>
      <c r="B19" s="8" t="s">
        <v>58</v>
      </c>
      <c r="C19" s="9" t="s">
        <v>39</v>
      </c>
      <c r="D19" s="12">
        <v>1</v>
      </c>
      <c r="E19" s="12">
        <f>0.9*258</f>
        <v>232.2</v>
      </c>
      <c r="F19" s="14">
        <f>D19*E19</f>
        <v>232.2</v>
      </c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6"/>
      <c r="B41" s="17" t="s">
        <v>60</v>
      </c>
      <c r="C41" s="18">
        <f>SUM(F7:F19)</f>
        <v>3012.3</v>
      </c>
      <c r="D41" s="18"/>
      <c r="E41" s="16"/>
      <c r="F41" s="16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24</v>
      </c>
      <c r="B44" s="1"/>
      <c r="C44" s="1"/>
      <c r="D44" s="1"/>
      <c r="E44" s="1"/>
      <c r="F44" s="1"/>
    </row>
    <row r="45" ht="16.85" customHeight="1" spans="1:6">
      <c r="A45" s="2" t="s">
        <v>25</v>
      </c>
      <c r="B45" s="2"/>
      <c r="C45" s="2"/>
      <c r="D45" s="2"/>
      <c r="E45" s="2" t="s">
        <v>26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27</v>
      </c>
      <c r="B47" s="5" t="s">
        <v>28</v>
      </c>
      <c r="C47" s="5" t="s">
        <v>29</v>
      </c>
      <c r="D47" s="5" t="s">
        <v>30</v>
      </c>
      <c r="E47" s="5" t="s">
        <v>31</v>
      </c>
      <c r="F47" s="6" t="s">
        <v>32</v>
      </c>
    </row>
    <row r="48" ht="16.1" customHeight="1" spans="1:6">
      <c r="A48" s="15">
        <v>203</v>
      </c>
      <c r="B48" s="8" t="s">
        <v>61</v>
      </c>
      <c r="C48" s="9"/>
      <c r="D48" s="10"/>
      <c r="E48" s="10"/>
      <c r="F48" s="11"/>
    </row>
    <row r="49" ht="16.85" customHeight="1" spans="1:6">
      <c r="A49" s="7" t="s">
        <v>62</v>
      </c>
      <c r="B49" s="8" t="s">
        <v>63</v>
      </c>
      <c r="C49" s="9"/>
      <c r="D49" s="10"/>
      <c r="E49" s="10"/>
      <c r="F49" s="11"/>
    </row>
    <row r="50" ht="16.1" customHeight="1" spans="1:6">
      <c r="A50" s="7" t="s">
        <v>37</v>
      </c>
      <c r="B50" s="8" t="s">
        <v>64</v>
      </c>
      <c r="C50" s="9" t="s">
        <v>65</v>
      </c>
      <c r="D50" s="12">
        <v>7500</v>
      </c>
      <c r="E50" s="12">
        <f>0.9*3.57</f>
        <v>3.213</v>
      </c>
      <c r="F50" s="14">
        <f t="shared" ref="F50:F54" si="2">D50*E50</f>
        <v>24097.5</v>
      </c>
    </row>
    <row r="51" ht="16.1" customHeight="1" spans="1:6">
      <c r="A51" s="7" t="s">
        <v>40</v>
      </c>
      <c r="B51" s="8" t="s">
        <v>66</v>
      </c>
      <c r="C51" s="9" t="s">
        <v>65</v>
      </c>
      <c r="D51" s="12">
        <v>1000</v>
      </c>
      <c r="E51" s="12">
        <f>0.9*59.12</f>
        <v>53.208</v>
      </c>
      <c r="F51" s="14">
        <f t="shared" si="2"/>
        <v>53208</v>
      </c>
    </row>
    <row r="52" ht="16.85" customHeight="1" spans="1:6">
      <c r="A52" s="15">
        <v>205</v>
      </c>
      <c r="B52" s="8" t="s">
        <v>67</v>
      </c>
      <c r="C52" s="9"/>
      <c r="D52" s="12"/>
      <c r="E52" s="12"/>
      <c r="F52" s="13"/>
    </row>
    <row r="53" ht="16.1" customHeight="1" spans="1:6">
      <c r="A53" s="7" t="s">
        <v>68</v>
      </c>
      <c r="B53" s="8" t="s">
        <v>67</v>
      </c>
      <c r="C53" s="9"/>
      <c r="D53" s="12"/>
      <c r="E53" s="12"/>
      <c r="F53" s="13"/>
    </row>
    <row r="54" ht="16.1" customHeight="1" spans="1:6">
      <c r="A54" s="7" t="s">
        <v>37</v>
      </c>
      <c r="B54" s="8" t="s">
        <v>69</v>
      </c>
      <c r="C54" s="9" t="s">
        <v>65</v>
      </c>
      <c r="D54" s="12">
        <v>3685</v>
      </c>
      <c r="E54" s="12">
        <f>0.9*11.66</f>
        <v>10.494</v>
      </c>
      <c r="F54" s="14">
        <f t="shared" si="2"/>
        <v>38670.39</v>
      </c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6"/>
      <c r="B84" s="17" t="s">
        <v>70</v>
      </c>
      <c r="C84" s="18">
        <f>SUM(F50:F54)</f>
        <v>115975.89</v>
      </c>
      <c r="D84" s="18"/>
      <c r="E84" s="16"/>
      <c r="F84" s="16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</sheetData>
  <mergeCells count="16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</mergeCells>
  <pageMargins left="0.98" right="0.12" top="0.315" bottom="0.315" header="0" footer="0"/>
  <pageSetup paperSize="9" fitToWidth="0" fitToHeight="0" orientation="portrait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2021-04-22T08:45:00Z</dcterms:created>
  <dcterms:modified xsi:type="dcterms:W3CDTF">2021-08-06T02:59:12Z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CDEE912AB75D427ABC2B0FC0B0A92B6C</vt:lpwstr>
  </property>
  <property fmtid="{D5CDD505-2E9C-101B-9397-08002B2CF9AE}" pid="3" name="KSOProductBuildVer">
    <vt:lpwstr>2052-11.1.0.10667</vt:lpwstr>
  </property>
</Properties>
</file>