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1" r:id="rId1"/>
    <sheet name="【5.1】工程量清单(2位小数)" sheetId="2" r:id="rId2"/>
  </sheets>
  <calcPr calcId="144525"/>
</workbook>
</file>

<file path=xl/sharedStrings.xml><?xml version="1.0" encoding="utf-8"?>
<sst xmlns="http://schemas.openxmlformats.org/spreadsheetml/2006/main" count="108" uniqueCount="74">
  <si>
    <t>投标报价汇总表</t>
  </si>
  <si>
    <t>标段：上土市镇上土市村孙上湾组合路工程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</si>
  <si>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</si>
  <si>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</si>
  <si>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</si>
  <si>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</si>
  <si>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</si>
  <si>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</si>
  <si>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</si>
  <si>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</si>
  <si>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</si>
  <si>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</si>
  <si>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</si>
  <si>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</si>
  <si>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</si>
  <si>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</si>
  <si>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</si>
  <si>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</si>
  <si>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</si>
  <si>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</si>
  <si>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</si>
  <si>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</si>
  <si>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</si>
  <si>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</si>
  <si>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</si>
  <si>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</si>
  <si>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</si>
  <si>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</si>
  <si>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上土市镇上土市村孙上湾组合路工程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</si>
  <si>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</si>
  <si>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</si>
  <si>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</si>
  <si>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</si>
  <si>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</si>
  <si>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</si>
  <si>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</si>
  <si>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</si>
  <si>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</si>
  <si>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</si>
  <si>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</si>
  <si>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</si>
  <si>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</si>
  <si>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</si>
  <si>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</si>
  <si>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</si>
  <si>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</si>
  <si>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</si>
  <si>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</si>
  <si>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</si>
  <si>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</si>
  <si>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</si>
  <si>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</si>
  <si>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</si>
  <si>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103-3</t>
  </si>
  <si>
    <t>临时供电设施架设、维护与拆除</t>
  </si>
  <si>
    <t>承包人驻地建设</t>
  </si>
  <si>
    <t>104-1</t>
  </si>
  <si>
    <t>施工标准化</t>
  </si>
  <si>
    <t>105-3</t>
  </si>
  <si>
    <t>拌和站</t>
  </si>
  <si>
    <t>清单  第 100 章合计   人民币</t>
  </si>
  <si>
    <t>路基整平压实</t>
  </si>
  <si>
    <t>204-1</t>
  </si>
  <si>
    <t>m2</t>
  </si>
  <si>
    <t>清单  第 200 章合计   人民币</t>
  </si>
  <si>
    <t>水泥混凝土面板</t>
  </si>
  <si>
    <t>312-1</t>
  </si>
  <si>
    <t>C30混凝土面板</t>
  </si>
  <si>
    <t>厚180mm(长840m，宽4m；长86m，宽3m)</t>
  </si>
  <si>
    <t>路肩培土</t>
  </si>
  <si>
    <t>313-1</t>
  </si>
  <si>
    <t>路肩培土(每侧宽30cm，厚20cm)</t>
  </si>
  <si>
    <t>m3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</si>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</sst>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1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5" borderId="19" applyNumberFormat="0" applyAlignment="0" applyProtection="0">
      <alignment vertical="center"/>
    </xf>
    <xf numFmtId="0" fontId="16" fillId="15" borderId="14" applyNumberFormat="0" applyAlignment="0" applyProtection="0">
      <alignment vertical="center"/>
    </xf>
    <xf numFmtId="0" fontId="26" fillId="21" borderId="2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5" fillId="0" borderId="6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left" vertical="center" shrinkToFit="1"/>
    </xf>
    <xf numFmtId="0" fontId="6" fillId="0" borderId="8" xfId="0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2" sqref="A2:C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1" t="s">
        <v>1</v>
      </c>
      <c r="B2" s="2"/>
      <c r="C2" s="2"/>
    </row>
    <row r="3" ht="27.85" customHeight="1" spans="1:5">
      <c r="A3" s="22" t="s">
        <v>2</v>
      </c>
      <c r="B3" s="23" t="s">
        <v>3</v>
      </c>
      <c r="C3" s="23" t="s">
        <v>4</v>
      </c>
      <c r="D3" s="23"/>
      <c r="E3" s="24" t="s">
        <v>5</v>
      </c>
    </row>
    <row r="4" ht="28.55" customHeight="1" spans="1:5">
      <c r="A4" s="25" t="s">
        <v>6</v>
      </c>
      <c r="B4" s="26" t="s">
        <v>7</v>
      </c>
      <c r="C4" s="26" t="s">
        <v>8</v>
      </c>
      <c r="D4" s="26"/>
      <c r="E4" s="27">
        <f>'【5.1】工程量清单(2位小数)'!C41</f>
        <v>5234.895</v>
      </c>
    </row>
    <row r="5" ht="27.85" customHeight="1" spans="1:5">
      <c r="A5" s="25" t="s">
        <v>9</v>
      </c>
      <c r="B5" s="26" t="s">
        <v>10</v>
      </c>
      <c r="C5" s="26" t="s">
        <v>11</v>
      </c>
      <c r="D5" s="26"/>
      <c r="E5" s="27">
        <f>'【5.1】工程量清单(2位小数)'!C84</f>
        <v>1999.62</v>
      </c>
    </row>
    <row r="6" ht="28.55" customHeight="1" spans="1:5">
      <c r="A6" s="25" t="s">
        <v>12</v>
      </c>
      <c r="B6" s="26" t="s">
        <v>13</v>
      </c>
      <c r="C6" s="26" t="s">
        <v>14</v>
      </c>
      <c r="D6" s="26"/>
      <c r="E6" s="27">
        <f>'【5.1】工程量清单(2位小数)'!C127</f>
        <v>111322.0746</v>
      </c>
    </row>
    <row r="7" ht="27.85" customHeight="1" spans="1:5">
      <c r="A7" s="25" t="s">
        <v>15</v>
      </c>
      <c r="B7" s="25" t="s">
        <v>16</v>
      </c>
      <c r="C7" s="25"/>
      <c r="D7" s="25"/>
      <c r="E7" s="27">
        <f>SUM(E4:E6)</f>
        <v>118556.5896</v>
      </c>
    </row>
    <row r="8" ht="27.85" customHeight="1" spans="1:5">
      <c r="A8" s="25" t="s">
        <v>17</v>
      </c>
      <c r="B8" s="28" t="s">
        <v>18</v>
      </c>
      <c r="C8" s="28"/>
      <c r="D8" s="28"/>
      <c r="E8" s="27"/>
    </row>
    <row r="9" ht="27.85" customHeight="1" spans="1:5">
      <c r="A9" s="25" t="s">
        <v>19</v>
      </c>
      <c r="B9" s="29" t="s">
        <v>20</v>
      </c>
      <c r="C9" s="29"/>
      <c r="D9" s="29"/>
      <c r="E9" s="27">
        <f>E7</f>
        <v>118556.5896</v>
      </c>
    </row>
    <row r="10" ht="27.1" customHeight="1" spans="1:5">
      <c r="A10" s="25" t="s">
        <v>21</v>
      </c>
      <c r="B10" s="28" t="s">
        <v>22</v>
      </c>
      <c r="C10" s="28"/>
      <c r="D10" s="28"/>
      <c r="E10" s="27"/>
    </row>
    <row r="11" ht="27.85" customHeight="1" spans="1:5">
      <c r="A11" s="25" t="s">
        <v>23</v>
      </c>
      <c r="B11" s="28" t="s">
        <v>24</v>
      </c>
      <c r="C11" s="28"/>
      <c r="D11" s="28"/>
      <c r="E11" s="27"/>
    </row>
    <row r="12" ht="27.85" customHeight="1" spans="1:5">
      <c r="A12" s="16" t="s">
        <v>25</v>
      </c>
      <c r="B12" s="30" t="s">
        <v>26</v>
      </c>
      <c r="C12" s="30"/>
      <c r="D12" s="30"/>
      <c r="E12" s="31">
        <v>118556.59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10" workbookViewId="0">
      <selection activeCell="E95" sqref="E95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0.9*332.57</f>
        <v>299.313</v>
      </c>
      <c r="F7" s="13">
        <f t="shared" ref="F7:F12" si="0">D7*E7</f>
        <v>299.313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0.9*500</f>
        <v>450</v>
      </c>
      <c r="F8" s="13">
        <f t="shared" si="0"/>
        <v>450</v>
      </c>
    </row>
    <row r="9" ht="16.85" customHeight="1" spans="1:6">
      <c r="A9" s="14">
        <v>102</v>
      </c>
      <c r="B9" s="8" t="s">
        <v>45</v>
      </c>
      <c r="C9" s="9"/>
      <c r="D9" s="12"/>
      <c r="E9" s="12"/>
      <c r="F9" s="13"/>
    </row>
    <row r="10" ht="16.1" customHeight="1" spans="1:6">
      <c r="A10" s="7" t="s">
        <v>46</v>
      </c>
      <c r="B10" s="8" t="s">
        <v>47</v>
      </c>
      <c r="C10" s="9" t="s">
        <v>42</v>
      </c>
      <c r="D10" s="12">
        <v>1</v>
      </c>
      <c r="E10" s="12">
        <f>0.9*251.83</f>
        <v>226.647</v>
      </c>
      <c r="F10" s="13">
        <f t="shared" si="0"/>
        <v>226.647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0.9*377.74</f>
        <v>339.966</v>
      </c>
      <c r="F11" s="13">
        <f t="shared" si="0"/>
        <v>339.966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0.9*1913.71</f>
        <v>1722.339</v>
      </c>
      <c r="F12" s="13">
        <f t="shared" si="0"/>
        <v>1722.339</v>
      </c>
    </row>
    <row r="13" ht="16.1" customHeight="1" spans="1:6">
      <c r="A13" s="14">
        <v>103</v>
      </c>
      <c r="B13" s="8" t="s">
        <v>52</v>
      </c>
      <c r="C13" s="9"/>
      <c r="D13" s="12"/>
      <c r="E13" s="12"/>
      <c r="F13" s="13"/>
    </row>
    <row r="14" ht="16.1" customHeight="1" spans="1:6">
      <c r="A14" s="7" t="s">
        <v>53</v>
      </c>
      <c r="B14" s="8" t="s">
        <v>54</v>
      </c>
      <c r="C14" s="9" t="s">
        <v>42</v>
      </c>
      <c r="D14" s="12">
        <v>1</v>
      </c>
      <c r="E14" s="12">
        <f>0.9*188.87</f>
        <v>169.983</v>
      </c>
      <c r="F14" s="13">
        <f t="shared" ref="F14:F18" si="1">D14*E14</f>
        <v>169.983</v>
      </c>
    </row>
    <row r="15" ht="16.85" customHeight="1" spans="1:6">
      <c r="A15" s="14">
        <v>104</v>
      </c>
      <c r="B15" s="8" t="s">
        <v>55</v>
      </c>
      <c r="C15" s="9"/>
      <c r="D15" s="12"/>
      <c r="E15" s="12"/>
      <c r="F15" s="13"/>
    </row>
    <row r="16" ht="16.1" customHeight="1" spans="1:6">
      <c r="A16" s="7" t="s">
        <v>56</v>
      </c>
      <c r="B16" s="8" t="s">
        <v>55</v>
      </c>
      <c r="C16" s="9" t="s">
        <v>42</v>
      </c>
      <c r="D16" s="12">
        <v>1</v>
      </c>
      <c r="E16" s="12">
        <f>0.9*251.83</f>
        <v>226.647</v>
      </c>
      <c r="F16" s="13">
        <f t="shared" si="1"/>
        <v>226.647</v>
      </c>
    </row>
    <row r="17" ht="16.1" customHeight="1" spans="1:6">
      <c r="A17" s="14">
        <v>105</v>
      </c>
      <c r="B17" s="8" t="s">
        <v>57</v>
      </c>
      <c r="C17" s="9"/>
      <c r="D17" s="12"/>
      <c r="E17" s="12"/>
      <c r="F17" s="13"/>
    </row>
    <row r="18" ht="16.85" customHeight="1" spans="1:6">
      <c r="A18" s="7" t="s">
        <v>58</v>
      </c>
      <c r="B18" s="8" t="s">
        <v>59</v>
      </c>
      <c r="C18" s="9" t="s">
        <v>42</v>
      </c>
      <c r="D18" s="12">
        <v>1</v>
      </c>
      <c r="E18" s="12">
        <f>0.9*2000</f>
        <v>1800</v>
      </c>
      <c r="F18" s="13">
        <f t="shared" si="1"/>
        <v>1800</v>
      </c>
    </row>
    <row r="19" ht="16.1" customHeight="1" spans="1:6">
      <c r="A19" s="7"/>
      <c r="B19" s="8"/>
      <c r="C19" s="9"/>
      <c r="D19" s="12"/>
      <c r="E19" s="12"/>
      <c r="F19" s="15"/>
    </row>
    <row r="20" ht="16.1" customHeight="1" spans="1:6">
      <c r="A20" s="7"/>
      <c r="B20" s="8"/>
      <c r="C20" s="9"/>
      <c r="D20" s="12"/>
      <c r="E20" s="12"/>
      <c r="F20" s="15"/>
    </row>
    <row r="21" ht="16.85" customHeight="1" spans="1:6">
      <c r="A21" s="7"/>
      <c r="B21" s="8"/>
      <c r="C21" s="9"/>
      <c r="D21" s="12"/>
      <c r="E21" s="12"/>
      <c r="F21" s="15"/>
    </row>
    <row r="22" ht="16.1" customHeight="1" spans="1:6">
      <c r="A22" s="7"/>
      <c r="B22" s="8"/>
      <c r="C22" s="9"/>
      <c r="D22" s="12"/>
      <c r="E22" s="12"/>
      <c r="F22" s="15"/>
    </row>
    <row r="23" ht="16.1" customHeight="1" spans="1:6">
      <c r="A23" s="7"/>
      <c r="B23" s="8"/>
      <c r="C23" s="9"/>
      <c r="D23" s="12"/>
      <c r="E23" s="12"/>
      <c r="F23" s="15"/>
    </row>
    <row r="24" ht="16.85" customHeight="1" spans="1:6">
      <c r="A24" s="7"/>
      <c r="B24" s="8"/>
      <c r="C24" s="9"/>
      <c r="D24" s="12"/>
      <c r="E24" s="12"/>
      <c r="F24" s="15"/>
    </row>
    <row r="25" ht="16.1" customHeight="1" spans="1:6">
      <c r="A25" s="7"/>
      <c r="B25" s="8"/>
      <c r="C25" s="9"/>
      <c r="D25" s="12"/>
      <c r="E25" s="12"/>
      <c r="F25" s="15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6"/>
      <c r="B41" s="17" t="s">
        <v>60</v>
      </c>
      <c r="C41" s="18">
        <f>SUM(F7:F18)</f>
        <v>5234.895</v>
      </c>
      <c r="D41" s="18"/>
      <c r="E41" s="16"/>
      <c r="F41" s="16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14">
        <v>204</v>
      </c>
      <c r="B48" s="8" t="s">
        <v>61</v>
      </c>
      <c r="C48" s="9"/>
      <c r="D48" s="10"/>
      <c r="E48" s="10"/>
      <c r="F48" s="11"/>
    </row>
    <row r="49" ht="16.85" customHeight="1" spans="1:6">
      <c r="A49" s="7" t="s">
        <v>62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40</v>
      </c>
      <c r="B50" s="8" t="s">
        <v>61</v>
      </c>
      <c r="C50" s="9" t="s">
        <v>63</v>
      </c>
      <c r="D50" s="12">
        <v>1380</v>
      </c>
      <c r="E50" s="12">
        <f>0.9*1.61</f>
        <v>1.449</v>
      </c>
      <c r="F50" s="13">
        <f>D50*E50</f>
        <v>1999.62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6"/>
      <c r="B84" s="17" t="s">
        <v>64</v>
      </c>
      <c r="C84" s="19">
        <f>SUM(F50)</f>
        <v>1999.62</v>
      </c>
      <c r="D84" s="20"/>
      <c r="E84" s="16"/>
      <c r="F84" s="16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14">
        <v>312</v>
      </c>
      <c r="B91" s="8" t="s">
        <v>65</v>
      </c>
      <c r="C91" s="9"/>
      <c r="D91" s="10"/>
      <c r="E91" s="10"/>
      <c r="F91" s="11"/>
    </row>
    <row r="92" ht="16.85" customHeight="1" spans="1:6">
      <c r="A92" s="7" t="s">
        <v>66</v>
      </c>
      <c r="B92" s="8" t="s">
        <v>67</v>
      </c>
      <c r="C92" s="9"/>
      <c r="D92" s="10"/>
      <c r="E92" s="10"/>
      <c r="F92" s="11"/>
    </row>
    <row r="93" ht="16.1" customHeight="1" spans="1:6">
      <c r="A93" s="7" t="s">
        <v>40</v>
      </c>
      <c r="B93" s="8" t="s">
        <v>68</v>
      </c>
      <c r="C93" s="9" t="s">
        <v>63</v>
      </c>
      <c r="D93" s="12">
        <v>1035</v>
      </c>
      <c r="E93" s="12">
        <f>0.9*119.08</f>
        <v>107.172</v>
      </c>
      <c r="F93" s="13">
        <f>D93*E93</f>
        <v>110923.02</v>
      </c>
    </row>
    <row r="94" ht="16.1" customHeight="1" spans="1:6">
      <c r="A94" s="14">
        <v>313</v>
      </c>
      <c r="B94" s="8" t="s">
        <v>69</v>
      </c>
      <c r="C94" s="9"/>
      <c r="D94" s="12"/>
      <c r="E94" s="12"/>
      <c r="F94" s="13"/>
    </row>
    <row r="95" ht="16.85" customHeight="1" spans="1:6">
      <c r="A95" s="7" t="s">
        <v>70</v>
      </c>
      <c r="B95" s="8" t="s">
        <v>71</v>
      </c>
      <c r="C95" s="9" t="s">
        <v>72</v>
      </c>
      <c r="D95" s="12">
        <v>41.4</v>
      </c>
      <c r="E95" s="12">
        <f>0.9*10.71</f>
        <v>9.639</v>
      </c>
      <c r="F95" s="13">
        <f>D95*E95</f>
        <v>399.0546</v>
      </c>
    </row>
    <row r="96" ht="16.1" customHeight="1" spans="1:6">
      <c r="A96" s="7"/>
      <c r="B96" s="8"/>
      <c r="C96" s="9"/>
      <c r="D96" s="10"/>
      <c r="E96" s="10"/>
      <c r="F96" s="13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6"/>
      <c r="B127" s="17" t="s">
        <v>73</v>
      </c>
      <c r="C127" s="18">
        <f>SUM(F93:F95)</f>
        <v>111322.0746</v>
      </c>
      <c r="D127" s="18"/>
      <c r="E127" s="16"/>
      <c r="F127" s="16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4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</mergeCells>
  <pageMargins left="0.98" right="0.12" top="0.315" bottom="0.315" header="0" footer="0"/>
  <pageSetup paperSize="9" fitToWidth="0" fitToHeight="0" orientation="portrait"/>
  <headerFooter alignWithMargins="0"/>
  <rowBreaks count="2" manualBreakCount="2">
    <brk id="4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2021-09-23T10:28:00Z</dcterms:created>
  <dcterms:modified xsi:type="dcterms:W3CDTF">2021-09-24T01:14:35Z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5EDD0616A78A42CE8596AB2ACE8D9194</vt:lpwstr>
  </property>
  <property fmtid="{D5CDD505-2E9C-101B-9397-08002B2CF9AE}" pid="3" name="KSOProductBuildVer">
    <vt:lpwstr>2052-11.1.0.10700</vt:lpwstr>
  </property>
</Properties>
</file>