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【5.4】投标报价汇总表(2位小数)" sheetId="2" r:id="rId1"/>
    <sheet name="【5.1】工程量清单表(2位小数)" sheetId="1" r:id="rId2"/>
  </sheets>
  <calcPr calcId="144525"/>
</workbook>
</file>

<file path=xl/sharedStrings.xml><?xml version="1.0" encoding="utf-8"?>
<sst xmlns="http://schemas.openxmlformats.org/spreadsheetml/2006/main" count="126" uniqueCount="94">
  <si>
    <t>投标报价汇总表</t>
  </si>
  <si>
    <t>建设项目名称:  黑石渡镇清潭沟村东门冲毛竹、石斛产业基地产业路</t>
  </si>
  <si>
    <t>标 段: 黑石渡镇清潭沟村东门冲毛竹、石斛产业基地产业路</t>
  </si>
  <si>
    <t>编 制  范 围: 黑石渡镇清潭沟村东门冲毛竹、石斛产业基地产业路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</si>
  <si>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</si>
  <si>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</si>
  <si>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</si>
  <si>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</si>
  <si>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</si>
  <si>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</si>
  <si>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</si>
  <si>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</si>
  <si>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300</t>
  </si>
  <si>
    <t>清单 第300章  路面</t>
  </si>
  <si>
    <t>3</t>
  </si>
  <si>
    <t>第100章至700章清单合计</t>
  </si>
  <si>
    <t>4</t>
  </si>
  <si>
    <t>已包含在清单合计中的材料、工程设备、专业工程暂估价合计</t>
  </si>
  <si>
    <t>5</t>
  </si>
  <si>
    <t>清单合计减去材料、工程设备、专业工程暂估价
合计(即3-4)=5</t>
  </si>
  <si>
    <t>6</t>
  </si>
  <si>
    <t>计日工合计</t>
  </si>
  <si>
    <t>7</t>
  </si>
  <si>
    <t>暂列金额(不含计日工总额)</t>
  </si>
  <si>
    <t>8</t>
  </si>
  <si>
    <t>投标报价(3+6+7)=8</t>
  </si>
  <si>
    <t>工程量清单表</t>
  </si>
  <si>
    <t>标段: 黑石渡镇清潭沟村东门冲毛竹、石斛产业基地产业路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</si>
  <si>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</si>
  <si>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</si>
  <si>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</si>
  <si>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</si>
  <si>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</si>
  <si>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</si>
  <si>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</si>
  <si>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</si>
  <si>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</si>
  <si>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101-1</t>
  </si>
  <si>
    <t>保险费</t>
  </si>
  <si>
    <t>-a</t>
  </si>
  <si>
    <t>按合同条款规定，提供建筑工程一切险</t>
  </si>
  <si>
    <t>总额</t>
  </si>
  <si>
    <t>-b</t>
  </si>
  <si>
    <t>按合同条款规定，提供第三者责任险</t>
  </si>
  <si>
    <t>102</t>
  </si>
  <si>
    <t>工程管理</t>
  </si>
  <si>
    <t>102-1</t>
  </si>
  <si>
    <t>竣工文件</t>
  </si>
  <si>
    <t>102-2</t>
  </si>
  <si>
    <t>施工环保费</t>
  </si>
  <si>
    <t>102-3</t>
  </si>
  <si>
    <t>安全生产费</t>
  </si>
  <si>
    <t>103</t>
  </si>
  <si>
    <t>临时工程与设施</t>
  </si>
  <si>
    <t>103-1</t>
  </si>
  <si>
    <t>临时道路修建、养护与拆除(包括原道路的养护)</t>
  </si>
  <si>
    <t>103-2</t>
  </si>
  <si>
    <t>临时占地</t>
  </si>
  <si>
    <t>103-3</t>
  </si>
  <si>
    <t>临时供电设施架设、维护与拆除</t>
  </si>
  <si>
    <t>103-5</t>
  </si>
  <si>
    <t>临时供水与排污设施</t>
  </si>
  <si>
    <t>104</t>
  </si>
  <si>
    <t>承包人驻地建设</t>
  </si>
  <si>
    <t>104-1</t>
  </si>
  <si>
    <t>105</t>
  </si>
  <si>
    <t>施工标准化</t>
  </si>
  <si>
    <t>105-3</t>
  </si>
  <si>
    <t>拌和站</t>
  </si>
  <si>
    <t>清单  第 100 章合计   人民币</t>
  </si>
  <si>
    <t>302</t>
  </si>
  <si>
    <t>路基工程</t>
  </si>
  <si>
    <t>302-1</t>
  </si>
  <si>
    <t>路基清表、整平、碾压</t>
  </si>
  <si>
    <t>清表、整平、碾压(含路口下挖，30cm以内土方挖填)</t>
  </si>
  <si>
    <t>m2</t>
  </si>
  <si>
    <t>原混凝土路面拆除</t>
  </si>
  <si>
    <t>312</t>
  </si>
  <si>
    <t>水泥混凝土道路</t>
  </si>
  <si>
    <t>312-1</t>
  </si>
  <si>
    <t>C30自拌水泥混凝土面板(含模板、切缝、沥青灌缝、刻痕、养护等)</t>
  </si>
  <si>
    <t>厚180mm(路长700米、宽3.5米，加路口30平方米)</t>
  </si>
  <si>
    <t>厚180mm(会车道长20米、宽2米，1处)</t>
  </si>
  <si>
    <t>-c</t>
  </si>
  <si>
    <t>厚180mm(零星路面)</t>
  </si>
  <si>
    <t>313</t>
  </si>
  <si>
    <t>路肩培土</t>
  </si>
  <si>
    <t>313-1</t>
  </si>
  <si>
    <t>路肩培土(双边各宽30cm，厚度20cm)</t>
  </si>
  <si>
    <t>314</t>
  </si>
  <si>
    <t>土质边沟</t>
  </si>
  <si>
    <t>314-1</t>
  </si>
  <si>
    <t>m</t>
  </si>
  <si>
    <t>清单  第 300 章合计   人民币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</si>
</sst>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sz val="9"/>
      <color indexed="8"/>
      <name val="Arial Narrow"/>
      <charset val="134"/>
    </font>
    <font>
      <u/>
      <sz val="9"/>
      <color indexed="8"/>
      <name val="smart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22" applyNumberFormat="0" applyAlignment="0" applyProtection="0">
      <alignment vertical="center"/>
    </xf>
    <xf numFmtId="0" fontId="20" fillId="11" borderId="18" applyNumberFormat="0" applyAlignment="0" applyProtection="0">
      <alignment vertical="center"/>
    </xf>
    <xf numFmtId="0" fontId="21" fillId="12" borderId="2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0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4" fillId="0" borderId="6" xfId="0" applyFont="1" applyBorder="1" applyAlignment="1">
      <alignment horizontal="right" shrinkToFit="1"/>
    </xf>
    <xf numFmtId="0" fontId="4" fillId="0" borderId="7" xfId="0" applyFont="1" applyBorder="1" applyAlignment="1">
      <alignment horizontal="right" shrinkToFit="1"/>
    </xf>
    <xf numFmtId="176" fontId="4" fillId="0" borderId="6" xfId="0" applyNumberFormat="1" applyFont="1" applyBorder="1" applyAlignment="1">
      <alignment horizontal="right" shrinkToFit="1"/>
    </xf>
    <xf numFmtId="176" fontId="4" fillId="0" borderId="7" xfId="0" applyNumberFormat="1" applyFont="1" applyBorder="1" applyAlignment="1">
      <alignment horizontal="right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right"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right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shrinkToFit="1"/>
    </xf>
    <xf numFmtId="176" fontId="4" fillId="0" borderId="17" xfId="0" applyNumberFormat="1" applyFont="1" applyBorder="1" applyAlignment="1">
      <alignment horizontal="righ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E13" sqref="E13"/>
    </sheetView>
  </sheetViews>
  <sheetFormatPr defaultColWidth="9" defaultRowHeight="14.25" outlineLevelCol="4"/>
  <cols>
    <col min="1" max="2" width="12.25" customWidth="1"/>
    <col min="3" max="3" width="24.375" customWidth="1"/>
    <col min="4" max="4" width="20.375" customWidth="1"/>
    <col min="5" max="5" width="12.25" customWidth="1"/>
    <col min="6" max="6" width="20" customWidth="1"/>
  </cols>
  <sheetData>
    <row r="1" ht="32.95" customHeight="1" spans="1:5">
      <c r="A1" s="1" t="s">
        <v>0</v>
      </c>
      <c r="B1" s="1"/>
      <c r="C1" s="1"/>
      <c r="D1" s="1"/>
      <c r="E1" s="1"/>
    </row>
    <row r="2" ht="13.9" customHeight="1" spans="1:5">
      <c r="A2" s="2" t="s">
        <v>1</v>
      </c>
      <c r="B2" s="2"/>
      <c r="C2" s="2"/>
      <c r="D2" s="2" t="s">
        <v>2</v>
      </c>
      <c r="E2" s="2"/>
    </row>
    <row r="3" ht="13.9" customHeight="1" spans="1:5">
      <c r="A3" s="2" t="s">
        <v>3</v>
      </c>
      <c r="B3" s="2"/>
      <c r="C3" s="2"/>
      <c r="E3" s="18"/>
    </row>
    <row r="4" ht="27.85" customHeight="1" spans="1:5">
      <c r="A4" s="19" t="s">
        <v>4</v>
      </c>
      <c r="B4" s="20" t="s">
        <v>5</v>
      </c>
      <c r="C4" s="20" t="s">
        <v>6</v>
      </c>
      <c r="D4" s="20"/>
      <c r="E4" s="21" t="s">
        <v>7</v>
      </c>
    </row>
    <row r="5" ht="27.85" customHeight="1" spans="1:5">
      <c r="A5" s="22" t="s">
        <v>8</v>
      </c>
      <c r="B5" s="23" t="s">
        <v>9</v>
      </c>
      <c r="C5" s="23" t="s">
        <v>10</v>
      </c>
      <c r="D5" s="23"/>
      <c r="E5" s="24">
        <f>'【5.1】工程量清单表(2位小数)'!C41</f>
        <v>9896.44</v>
      </c>
    </row>
    <row r="6" ht="27.85" customHeight="1" spans="1:5">
      <c r="A6" s="22" t="s">
        <v>11</v>
      </c>
      <c r="B6" s="23" t="s">
        <v>12</v>
      </c>
      <c r="C6" s="23" t="s">
        <v>13</v>
      </c>
      <c r="D6" s="23"/>
      <c r="E6" s="24">
        <f>'【5.1】工程量清单表(2位小数)'!C84</f>
        <v>290028.01464</v>
      </c>
    </row>
    <row r="7" ht="27.85" customHeight="1" spans="1:5">
      <c r="A7" s="22" t="s">
        <v>14</v>
      </c>
      <c r="B7" s="25" t="s">
        <v>15</v>
      </c>
      <c r="C7" s="25"/>
      <c r="D7" s="25"/>
      <c r="E7" s="24">
        <f>E6+E5</f>
        <v>299924.45464</v>
      </c>
    </row>
    <row r="8" ht="27.85" customHeight="1" spans="1:5">
      <c r="A8" s="22" t="s">
        <v>16</v>
      </c>
      <c r="B8" s="26" t="s">
        <v>17</v>
      </c>
      <c r="C8" s="26"/>
      <c r="D8" s="26"/>
      <c r="E8" s="24"/>
    </row>
    <row r="9" ht="27.85" customHeight="1" spans="1:5">
      <c r="A9" s="22" t="s">
        <v>18</v>
      </c>
      <c r="B9" s="27" t="s">
        <v>19</v>
      </c>
      <c r="C9" s="27"/>
      <c r="D9" s="27"/>
      <c r="E9" s="24">
        <f>E7</f>
        <v>299924.45464</v>
      </c>
    </row>
    <row r="10" ht="27.1" customHeight="1" spans="1:5">
      <c r="A10" s="22" t="s">
        <v>20</v>
      </c>
      <c r="B10" s="26" t="s">
        <v>21</v>
      </c>
      <c r="C10" s="26"/>
      <c r="D10" s="26"/>
      <c r="E10" s="24"/>
    </row>
    <row r="11" ht="27.85" customHeight="1" spans="1:5">
      <c r="A11" s="22" t="s">
        <v>22</v>
      </c>
      <c r="B11" s="26" t="s">
        <v>23</v>
      </c>
      <c r="C11" s="26"/>
      <c r="D11" s="26"/>
      <c r="E11" s="24"/>
    </row>
    <row r="12" ht="27.85" customHeight="1" spans="1:5">
      <c r="A12" s="14" t="s">
        <v>24</v>
      </c>
      <c r="B12" s="28" t="s">
        <v>25</v>
      </c>
      <c r="C12" s="28"/>
      <c r="D12" s="28"/>
      <c r="E12" s="29">
        <v>299924.45</v>
      </c>
    </row>
  </sheetData>
  <mergeCells count="13">
    <mergeCell ref="A1:E1"/>
    <mergeCell ref="A2:C2"/>
    <mergeCell ref="D2:E2"/>
    <mergeCell ref="A3:C3"/>
    <mergeCell ref="C4:D4"/>
    <mergeCell ref="C5:D5"/>
    <mergeCell ref="C6:D6"/>
    <mergeCell ref="B7:D7"/>
    <mergeCell ref="B8:D8"/>
    <mergeCell ref="B9:D9"/>
    <mergeCell ref="B10:D10"/>
    <mergeCell ref="B11:D11"/>
    <mergeCell ref="B12:D12"/>
  </mergeCells>
  <pageMargins left="0.98" right="0.12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opLeftCell="A68" workbookViewId="0">
      <selection activeCell="B27" sqref="B27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26</v>
      </c>
      <c r="B1" s="1"/>
      <c r="C1" s="1"/>
      <c r="D1" s="1"/>
      <c r="E1" s="1"/>
      <c r="F1" s="1"/>
    </row>
    <row r="2" ht="16.85" customHeight="1" spans="1:6">
      <c r="A2" s="2" t="s">
        <v>27</v>
      </c>
      <c r="B2" s="2"/>
      <c r="C2" s="2"/>
      <c r="D2" s="2"/>
      <c r="E2" s="2" t="s">
        <v>28</v>
      </c>
      <c r="F2" s="2"/>
    </row>
    <row r="3" ht="32.95" customHeight="1" spans="1:6">
      <c r="A3" s="3" t="s">
        <v>10</v>
      </c>
      <c r="B3" s="3"/>
      <c r="C3" s="3"/>
      <c r="D3" s="3"/>
      <c r="E3" s="3"/>
      <c r="F3" s="3"/>
    </row>
    <row r="4" ht="16.85" customHeight="1" spans="1:6">
      <c r="A4" s="4" t="s">
        <v>29</v>
      </c>
      <c r="B4" s="5" t="s">
        <v>30</v>
      </c>
      <c r="C4" s="5" t="s">
        <v>31</v>
      </c>
      <c r="D4" s="5" t="s">
        <v>32</v>
      </c>
      <c r="E4" s="5" t="s">
        <v>33</v>
      </c>
      <c r="F4" s="6" t="s">
        <v>34</v>
      </c>
    </row>
    <row r="5" ht="16.1" customHeight="1" spans="1:6">
      <c r="A5" s="7" t="s">
        <v>35</v>
      </c>
      <c r="B5" s="8" t="s">
        <v>36</v>
      </c>
      <c r="C5" s="9"/>
      <c r="D5" s="10"/>
      <c r="E5" s="10"/>
      <c r="F5" s="11"/>
    </row>
    <row r="6" ht="16.85" customHeight="1" spans="1:6">
      <c r="A6" s="7" t="s">
        <v>37</v>
      </c>
      <c r="B6" s="8" t="s">
        <v>38</v>
      </c>
      <c r="C6" s="9"/>
      <c r="D6" s="10"/>
      <c r="E6" s="10"/>
      <c r="F6" s="11"/>
    </row>
    <row r="7" ht="16.1" customHeight="1" spans="1:6">
      <c r="A7" s="7" t="s">
        <v>39</v>
      </c>
      <c r="B7" s="8" t="s">
        <v>40</v>
      </c>
      <c r="C7" s="9" t="s">
        <v>41</v>
      </c>
      <c r="D7" s="12">
        <v>1</v>
      </c>
      <c r="E7" s="12">
        <f>0.92*757</f>
        <v>696.44</v>
      </c>
      <c r="F7" s="13">
        <f t="shared" ref="F7:F12" si="0">D7*E7</f>
        <v>696.44</v>
      </c>
    </row>
    <row r="8" ht="16.1" customHeight="1" spans="1:6">
      <c r="A8" s="7" t="s">
        <v>42</v>
      </c>
      <c r="B8" s="8" t="s">
        <v>43</v>
      </c>
      <c r="C8" s="9" t="s">
        <v>41</v>
      </c>
      <c r="D8" s="12">
        <v>1</v>
      </c>
      <c r="E8" s="12">
        <f>0.92*159</f>
        <v>146.28</v>
      </c>
      <c r="F8" s="13">
        <f t="shared" si="0"/>
        <v>146.28</v>
      </c>
    </row>
    <row r="9" ht="16.85" customHeight="1" spans="1:6">
      <c r="A9" s="7" t="s">
        <v>44</v>
      </c>
      <c r="B9" s="8" t="s">
        <v>45</v>
      </c>
      <c r="C9" s="9"/>
      <c r="D9" s="12"/>
      <c r="E9" s="12"/>
      <c r="F9" s="13"/>
    </row>
    <row r="10" ht="16.1" customHeight="1" spans="1:6">
      <c r="A10" s="7" t="s">
        <v>46</v>
      </c>
      <c r="B10" s="8" t="s">
        <v>47</v>
      </c>
      <c r="C10" s="9" t="s">
        <v>41</v>
      </c>
      <c r="D10" s="12">
        <v>1</v>
      </c>
      <c r="E10" s="12">
        <f>0.92*473</f>
        <v>435.16</v>
      </c>
      <c r="F10" s="13">
        <f t="shared" si="0"/>
        <v>435.16</v>
      </c>
    </row>
    <row r="11" ht="16.1" customHeight="1" spans="1:6">
      <c r="A11" s="7" t="s">
        <v>48</v>
      </c>
      <c r="B11" s="8" t="s">
        <v>49</v>
      </c>
      <c r="C11" s="9" t="s">
        <v>41</v>
      </c>
      <c r="D11" s="12">
        <v>1</v>
      </c>
      <c r="E11" s="12">
        <f>0.92*630</f>
        <v>579.6</v>
      </c>
      <c r="F11" s="13">
        <f t="shared" si="0"/>
        <v>579.6</v>
      </c>
    </row>
    <row r="12" ht="16.85" customHeight="1" spans="1:6">
      <c r="A12" s="7" t="s">
        <v>50</v>
      </c>
      <c r="B12" s="8" t="s">
        <v>51</v>
      </c>
      <c r="C12" s="9" t="s">
        <v>41</v>
      </c>
      <c r="D12" s="12">
        <v>1</v>
      </c>
      <c r="E12" s="12">
        <f>0.92*4760</f>
        <v>4379.2</v>
      </c>
      <c r="F12" s="13">
        <f t="shared" si="0"/>
        <v>4379.2</v>
      </c>
    </row>
    <row r="13" ht="16.1" customHeight="1" spans="1:6">
      <c r="A13" s="7" t="s">
        <v>52</v>
      </c>
      <c r="B13" s="8" t="s">
        <v>53</v>
      </c>
      <c r="C13" s="9"/>
      <c r="D13" s="12"/>
      <c r="E13" s="12"/>
      <c r="F13" s="13"/>
    </row>
    <row r="14" ht="16.1" customHeight="1" spans="1:6">
      <c r="A14" s="7" t="s">
        <v>54</v>
      </c>
      <c r="B14" s="8" t="s">
        <v>55</v>
      </c>
      <c r="C14" s="9" t="s">
        <v>41</v>
      </c>
      <c r="D14" s="12">
        <v>1</v>
      </c>
      <c r="E14" s="12">
        <f>0.92*315</f>
        <v>289.8</v>
      </c>
      <c r="F14" s="13">
        <f t="shared" ref="F14:F17" si="1">D14*E14</f>
        <v>289.8</v>
      </c>
    </row>
    <row r="15" ht="16.85" customHeight="1" spans="1:6">
      <c r="A15" s="7" t="s">
        <v>56</v>
      </c>
      <c r="B15" s="8" t="s">
        <v>57</v>
      </c>
      <c r="C15" s="9" t="s">
        <v>41</v>
      </c>
      <c r="D15" s="12">
        <v>1</v>
      </c>
      <c r="E15" s="12">
        <f>0.92*158</f>
        <v>145.36</v>
      </c>
      <c r="F15" s="13">
        <f t="shared" si="1"/>
        <v>145.36</v>
      </c>
    </row>
    <row r="16" ht="16.1" customHeight="1" spans="1:6">
      <c r="A16" s="7" t="s">
        <v>58</v>
      </c>
      <c r="B16" s="8" t="s">
        <v>59</v>
      </c>
      <c r="C16" s="9" t="s">
        <v>41</v>
      </c>
      <c r="D16" s="12">
        <v>1</v>
      </c>
      <c r="E16" s="12">
        <f>0.92*158</f>
        <v>145.36</v>
      </c>
      <c r="F16" s="13">
        <f t="shared" si="1"/>
        <v>145.36</v>
      </c>
    </row>
    <row r="17" ht="16.1" customHeight="1" spans="1:6">
      <c r="A17" s="7" t="s">
        <v>60</v>
      </c>
      <c r="B17" s="8" t="s">
        <v>61</v>
      </c>
      <c r="C17" s="9" t="s">
        <v>41</v>
      </c>
      <c r="D17" s="12">
        <v>1</v>
      </c>
      <c r="E17" s="12">
        <f>0.92*32</f>
        <v>29.44</v>
      </c>
      <c r="F17" s="13">
        <f t="shared" si="1"/>
        <v>29.44</v>
      </c>
    </row>
    <row r="18" ht="16.85" customHeight="1" spans="1:6">
      <c r="A18" s="7" t="s">
        <v>62</v>
      </c>
      <c r="B18" s="8" t="s">
        <v>63</v>
      </c>
      <c r="C18" s="9"/>
      <c r="D18" s="12"/>
      <c r="E18" s="12"/>
      <c r="F18" s="13"/>
    </row>
    <row r="19" ht="16.1" customHeight="1" spans="1:6">
      <c r="A19" s="7" t="s">
        <v>64</v>
      </c>
      <c r="B19" s="8" t="s">
        <v>63</v>
      </c>
      <c r="C19" s="9" t="s">
        <v>41</v>
      </c>
      <c r="D19" s="12">
        <v>1</v>
      </c>
      <c r="E19" s="12">
        <f>0.92*315</f>
        <v>289.8</v>
      </c>
      <c r="F19" s="13">
        <f>D19*E19</f>
        <v>289.8</v>
      </c>
    </row>
    <row r="20" ht="16.1" customHeight="1" spans="1:6">
      <c r="A20" s="7" t="s">
        <v>65</v>
      </c>
      <c r="B20" s="8" t="s">
        <v>66</v>
      </c>
      <c r="C20" s="9"/>
      <c r="D20" s="12"/>
      <c r="E20" s="12"/>
      <c r="F20" s="13"/>
    </row>
    <row r="21" ht="16.85" customHeight="1" spans="1:6">
      <c r="A21" s="7" t="s">
        <v>67</v>
      </c>
      <c r="B21" s="8" t="s">
        <v>68</v>
      </c>
      <c r="C21" s="9" t="s">
        <v>41</v>
      </c>
      <c r="D21" s="12">
        <v>1</v>
      </c>
      <c r="E21" s="12">
        <f>0.92*3000</f>
        <v>2760</v>
      </c>
      <c r="F21" s="13">
        <f>D21*E21</f>
        <v>2760</v>
      </c>
    </row>
    <row r="22" ht="16.1" customHeight="1" spans="1:6">
      <c r="A22" s="7"/>
      <c r="B22" s="8"/>
      <c r="C22" s="9"/>
      <c r="D22" s="12"/>
      <c r="E22" s="12"/>
      <c r="F22" s="13"/>
    </row>
    <row r="23" ht="16.1" customHeight="1" spans="1:6">
      <c r="A23" s="7"/>
      <c r="B23" s="8"/>
      <c r="C23" s="9"/>
      <c r="D23" s="10"/>
      <c r="E23" s="10"/>
      <c r="F23" s="11"/>
    </row>
    <row r="24" ht="16.85" customHeight="1" spans="1:6">
      <c r="A24" s="7"/>
      <c r="B24" s="8"/>
      <c r="C24" s="9"/>
      <c r="D24" s="10"/>
      <c r="E24" s="10"/>
      <c r="F24" s="11"/>
    </row>
    <row r="25" ht="16.1" customHeight="1" spans="1:6">
      <c r="A25" s="7"/>
      <c r="B25" s="8"/>
      <c r="C25" s="9"/>
      <c r="D25" s="10"/>
      <c r="E25" s="10"/>
      <c r="F25" s="11"/>
    </row>
    <row r="26" ht="16.85" customHeight="1" spans="1:6">
      <c r="A26" s="7"/>
      <c r="B26" s="8"/>
      <c r="C26" s="9"/>
      <c r="D26" s="10"/>
      <c r="E26" s="10"/>
      <c r="F26" s="11"/>
    </row>
    <row r="27" ht="16.1" customHeight="1" spans="1:6">
      <c r="A27" s="7"/>
      <c r="B27" s="8"/>
      <c r="C27" s="9"/>
      <c r="D27" s="10"/>
      <c r="E27" s="10"/>
      <c r="F27" s="11"/>
    </row>
    <row r="28" ht="16.1" customHeight="1" spans="1:6">
      <c r="A28" s="7"/>
      <c r="B28" s="8"/>
      <c r="C28" s="9"/>
      <c r="D28" s="10"/>
      <c r="E28" s="10"/>
      <c r="F28" s="11"/>
    </row>
    <row r="29" ht="16.85" customHeight="1" spans="1:6">
      <c r="A29" s="7"/>
      <c r="B29" s="8"/>
      <c r="C29" s="9"/>
      <c r="D29" s="10"/>
      <c r="E29" s="10"/>
      <c r="F29" s="11"/>
    </row>
    <row r="30" ht="16.1" customHeight="1" spans="1:6">
      <c r="A30" s="7"/>
      <c r="B30" s="8"/>
      <c r="C30" s="9"/>
      <c r="D30" s="10"/>
      <c r="E30" s="10"/>
      <c r="F30" s="11"/>
    </row>
    <row r="31" ht="16.1" customHeight="1" spans="1:6">
      <c r="A31" s="7"/>
      <c r="B31" s="8"/>
      <c r="C31" s="9"/>
      <c r="D31" s="10"/>
      <c r="E31" s="10"/>
      <c r="F31" s="11"/>
    </row>
    <row r="32" ht="16.85" customHeight="1" spans="1:6">
      <c r="A32" s="7"/>
      <c r="B32" s="8"/>
      <c r="C32" s="9"/>
      <c r="D32" s="10"/>
      <c r="E32" s="10"/>
      <c r="F32" s="11"/>
    </row>
    <row r="33" ht="16.1" customHeight="1" spans="1:6">
      <c r="A33" s="7"/>
      <c r="B33" s="8"/>
      <c r="C33" s="9"/>
      <c r="D33" s="10"/>
      <c r="E33" s="10"/>
      <c r="F33" s="11"/>
    </row>
    <row r="34" ht="16.1" customHeight="1" spans="1:6">
      <c r="A34" s="7"/>
      <c r="B34" s="8"/>
      <c r="C34" s="9"/>
      <c r="D34" s="10"/>
      <c r="E34" s="10"/>
      <c r="F34" s="11"/>
    </row>
    <row r="35" ht="16.85" customHeight="1" spans="1:6">
      <c r="A35" s="7"/>
      <c r="B35" s="8"/>
      <c r="C35" s="9"/>
      <c r="D35" s="10"/>
      <c r="E35" s="10"/>
      <c r="F35" s="11"/>
    </row>
    <row r="36" ht="16.1" customHeight="1" spans="1:6">
      <c r="A36" s="7"/>
      <c r="B36" s="8"/>
      <c r="C36" s="9"/>
      <c r="D36" s="10"/>
      <c r="E36" s="10"/>
      <c r="F36" s="11"/>
    </row>
    <row r="37" ht="16.1" customHeight="1" spans="1:6">
      <c r="A37" s="7"/>
      <c r="B37" s="8"/>
      <c r="C37" s="9"/>
      <c r="D37" s="10"/>
      <c r="E37" s="10"/>
      <c r="F37" s="11"/>
    </row>
    <row r="38" ht="16.85" customHeight="1" spans="1:6">
      <c r="A38" s="7"/>
      <c r="B38" s="8"/>
      <c r="C38" s="9"/>
      <c r="D38" s="10"/>
      <c r="E38" s="10"/>
      <c r="F38" s="11"/>
    </row>
    <row r="39" ht="16.1" customHeight="1" spans="1:6">
      <c r="A39" s="7"/>
      <c r="B39" s="8"/>
      <c r="C39" s="9"/>
      <c r="D39" s="10"/>
      <c r="E39" s="10"/>
      <c r="F39" s="11"/>
    </row>
    <row r="40" ht="16.1" customHeight="1" spans="1:6">
      <c r="A40" s="7"/>
      <c r="B40" s="8"/>
      <c r="C40" s="9"/>
      <c r="D40" s="10"/>
      <c r="E40" s="10"/>
      <c r="F40" s="11"/>
    </row>
    <row r="41" ht="32.95" customHeight="1" spans="1:6">
      <c r="A41" s="14"/>
      <c r="B41" s="15" t="s">
        <v>69</v>
      </c>
      <c r="C41" s="16">
        <f>SUM(F7:F21)</f>
        <v>9896.44</v>
      </c>
      <c r="D41" s="16"/>
      <c r="E41" s="17"/>
      <c r="F41" s="17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26</v>
      </c>
      <c r="B44" s="1"/>
      <c r="C44" s="1"/>
      <c r="D44" s="1"/>
      <c r="E44" s="1"/>
      <c r="F44" s="1"/>
    </row>
    <row r="45" ht="16.85" customHeight="1" spans="1:6">
      <c r="A45" s="2" t="s">
        <v>27</v>
      </c>
      <c r="B45" s="2"/>
      <c r="C45" s="2"/>
      <c r="D45" s="2"/>
      <c r="E45" s="2" t="s">
        <v>28</v>
      </c>
      <c r="F45" s="2"/>
    </row>
    <row r="46" ht="32.95" customHeight="1" spans="1:6">
      <c r="A46" s="3" t="s">
        <v>13</v>
      </c>
      <c r="B46" s="3"/>
      <c r="C46" s="3"/>
      <c r="D46" s="3"/>
      <c r="E46" s="3"/>
      <c r="F46" s="3"/>
    </row>
    <row r="47" ht="16.85" customHeight="1" spans="1:6">
      <c r="A47" s="4" t="s">
        <v>29</v>
      </c>
      <c r="B47" s="5" t="s">
        <v>30</v>
      </c>
      <c r="C47" s="5" t="s">
        <v>31</v>
      </c>
      <c r="D47" s="5" t="s">
        <v>32</v>
      </c>
      <c r="E47" s="5" t="s">
        <v>33</v>
      </c>
      <c r="F47" s="6" t="s">
        <v>34</v>
      </c>
    </row>
    <row r="48" ht="16.1" customHeight="1" spans="1:6">
      <c r="A48" s="7" t="s">
        <v>70</v>
      </c>
      <c r="B48" s="8" t="s">
        <v>71</v>
      </c>
      <c r="C48" s="9"/>
      <c r="D48" s="10"/>
      <c r="E48" s="10"/>
      <c r="F48" s="11"/>
    </row>
    <row r="49" ht="16.85" customHeight="1" spans="1:6">
      <c r="A49" s="7" t="s">
        <v>72</v>
      </c>
      <c r="B49" s="8" t="s">
        <v>73</v>
      </c>
      <c r="C49" s="9"/>
      <c r="D49" s="10"/>
      <c r="E49" s="10"/>
      <c r="F49" s="11"/>
    </row>
    <row r="50" ht="16.1" customHeight="1" spans="1:6">
      <c r="A50" s="7" t="s">
        <v>39</v>
      </c>
      <c r="B50" s="8" t="s">
        <v>74</v>
      </c>
      <c r="C50" s="9" t="s">
        <v>75</v>
      </c>
      <c r="D50" s="12">
        <v>3213</v>
      </c>
      <c r="E50" s="12">
        <f>0.92*1.7</f>
        <v>1.564</v>
      </c>
      <c r="F50" s="13">
        <f t="shared" ref="F50:F56" si="2">D50*E50</f>
        <v>5025.132</v>
      </c>
    </row>
    <row r="51" ht="16.1" customHeight="1" spans="1:6">
      <c r="A51" s="7" t="s">
        <v>42</v>
      </c>
      <c r="B51" s="8" t="s">
        <v>76</v>
      </c>
      <c r="C51" s="9" t="s">
        <v>75</v>
      </c>
      <c r="D51" s="12">
        <v>3</v>
      </c>
      <c r="E51" s="12">
        <f>0.92*19.33</f>
        <v>17.7836</v>
      </c>
      <c r="F51" s="13">
        <f t="shared" si="2"/>
        <v>53.3508</v>
      </c>
    </row>
    <row r="52" ht="16.85" customHeight="1" spans="1:6">
      <c r="A52" s="7" t="s">
        <v>77</v>
      </c>
      <c r="B52" s="8" t="s">
        <v>78</v>
      </c>
      <c r="C52" s="9"/>
      <c r="D52" s="12"/>
      <c r="E52" s="12"/>
      <c r="F52" s="13"/>
    </row>
    <row r="53" ht="16.1" customHeight="1" spans="1:6">
      <c r="A53" s="7" t="s">
        <v>79</v>
      </c>
      <c r="B53" s="8" t="s">
        <v>80</v>
      </c>
      <c r="C53" s="9"/>
      <c r="D53" s="12"/>
      <c r="E53" s="12"/>
      <c r="F53" s="13"/>
    </row>
    <row r="54" ht="16.1" customHeight="1" spans="1:6">
      <c r="A54" s="7" t="s">
        <v>39</v>
      </c>
      <c r="B54" s="8" t="s">
        <v>81</v>
      </c>
      <c r="C54" s="9" t="s">
        <v>75</v>
      </c>
      <c r="D54" s="12">
        <v>2480</v>
      </c>
      <c r="E54" s="12">
        <f>0.92*118.89</f>
        <v>109.3788</v>
      </c>
      <c r="F54" s="13">
        <f t="shared" si="2"/>
        <v>271259.424</v>
      </c>
    </row>
    <row r="55" ht="16.85" customHeight="1" spans="1:6">
      <c r="A55" s="7" t="s">
        <v>42</v>
      </c>
      <c r="B55" s="8" t="s">
        <v>82</v>
      </c>
      <c r="C55" s="9" t="s">
        <v>75</v>
      </c>
      <c r="D55" s="12">
        <v>40</v>
      </c>
      <c r="E55" s="12">
        <f>0.92*118.89</f>
        <v>109.3788</v>
      </c>
      <c r="F55" s="13">
        <f t="shared" si="2"/>
        <v>4375.152</v>
      </c>
    </row>
    <row r="56" ht="16.1" customHeight="1" spans="1:6">
      <c r="A56" s="7" t="s">
        <v>83</v>
      </c>
      <c r="B56" s="8" t="s">
        <v>84</v>
      </c>
      <c r="C56" s="9" t="s">
        <v>75</v>
      </c>
      <c r="D56" s="12">
        <v>48</v>
      </c>
      <c r="E56" s="12">
        <f>0.92*118.89</f>
        <v>109.3788</v>
      </c>
      <c r="F56" s="13">
        <f t="shared" si="2"/>
        <v>5250.1824</v>
      </c>
    </row>
    <row r="57" ht="16.1" customHeight="1" spans="1:6">
      <c r="A57" s="7" t="s">
        <v>85</v>
      </c>
      <c r="B57" s="8" t="s">
        <v>86</v>
      </c>
      <c r="C57" s="9"/>
      <c r="D57" s="12"/>
      <c r="E57" s="12"/>
      <c r="F57" s="13"/>
    </row>
    <row r="58" ht="16.85" customHeight="1" spans="1:6">
      <c r="A58" s="7" t="s">
        <v>87</v>
      </c>
      <c r="B58" s="8" t="s">
        <v>88</v>
      </c>
      <c r="C58" s="9" t="s">
        <v>75</v>
      </c>
      <c r="D58" s="12">
        <v>428.4</v>
      </c>
      <c r="E58" s="12">
        <f>0.92*7.88</f>
        <v>7.2496</v>
      </c>
      <c r="F58" s="13">
        <f>D58*E58</f>
        <v>3105.72864</v>
      </c>
    </row>
    <row r="59" ht="16.1" customHeight="1" spans="1:6">
      <c r="A59" s="7" t="s">
        <v>89</v>
      </c>
      <c r="B59" s="8" t="s">
        <v>90</v>
      </c>
      <c r="C59" s="9"/>
      <c r="D59" s="12"/>
      <c r="E59" s="12"/>
      <c r="F59" s="13"/>
    </row>
    <row r="60" ht="16.1" customHeight="1" spans="1:6">
      <c r="A60" s="7" t="s">
        <v>91</v>
      </c>
      <c r="B60" s="8" t="s">
        <v>90</v>
      </c>
      <c r="C60" s="9" t="s">
        <v>92</v>
      </c>
      <c r="D60" s="12">
        <v>714</v>
      </c>
      <c r="E60" s="12">
        <f>0.92*1.46</f>
        <v>1.3432</v>
      </c>
      <c r="F60" s="13">
        <f>D60*E60</f>
        <v>959.0448</v>
      </c>
    </row>
    <row r="61" ht="16.85" customHeight="1" spans="1:6">
      <c r="A61" s="7"/>
      <c r="B61" s="8"/>
      <c r="C61" s="9"/>
      <c r="D61" s="10"/>
      <c r="E61" s="10"/>
      <c r="F61" s="11"/>
    </row>
    <row r="62" ht="16.1" customHeight="1" spans="1:6">
      <c r="A62" s="7"/>
      <c r="B62" s="8"/>
      <c r="C62" s="9"/>
      <c r="D62" s="10"/>
      <c r="E62" s="10"/>
      <c r="F62" s="11"/>
    </row>
    <row r="63" ht="16.1" customHeight="1" spans="1:6">
      <c r="A63" s="7"/>
      <c r="B63" s="8"/>
      <c r="C63" s="9"/>
      <c r="D63" s="10"/>
      <c r="E63" s="10"/>
      <c r="F63" s="11"/>
    </row>
    <row r="64" ht="16.85" customHeight="1" spans="1:6">
      <c r="A64" s="7"/>
      <c r="B64" s="8"/>
      <c r="C64" s="9"/>
      <c r="D64" s="10"/>
      <c r="E64" s="10"/>
      <c r="F64" s="11"/>
    </row>
    <row r="65" ht="16.1" customHeight="1" spans="1:6">
      <c r="A65" s="7"/>
      <c r="B65" s="8"/>
      <c r="C65" s="9"/>
      <c r="D65" s="10"/>
      <c r="E65" s="10"/>
      <c r="F65" s="11"/>
    </row>
    <row r="66" ht="16.1" customHeight="1" spans="1:6">
      <c r="A66" s="7"/>
      <c r="B66" s="8"/>
      <c r="C66" s="9"/>
      <c r="D66" s="10"/>
      <c r="E66" s="10"/>
      <c r="F66" s="11"/>
    </row>
    <row r="67" ht="16.85" customHeight="1" spans="1:6">
      <c r="A67" s="7"/>
      <c r="B67" s="8"/>
      <c r="C67" s="9"/>
      <c r="D67" s="10"/>
      <c r="E67" s="10"/>
      <c r="F67" s="11"/>
    </row>
    <row r="68" ht="16.1" customHeight="1" spans="1:6">
      <c r="A68" s="7"/>
      <c r="B68" s="8"/>
      <c r="C68" s="9"/>
      <c r="D68" s="10"/>
      <c r="E68" s="10"/>
      <c r="F68" s="11"/>
    </row>
    <row r="69" ht="16.85" customHeight="1" spans="1:6">
      <c r="A69" s="7"/>
      <c r="B69" s="8"/>
      <c r="C69" s="9"/>
      <c r="D69" s="10"/>
      <c r="E69" s="10"/>
      <c r="F69" s="11"/>
    </row>
    <row r="70" ht="16.1" customHeight="1" spans="1:6">
      <c r="A70" s="7"/>
      <c r="B70" s="8"/>
      <c r="C70" s="9"/>
      <c r="D70" s="10"/>
      <c r="E70" s="10"/>
      <c r="F70" s="11"/>
    </row>
    <row r="71" ht="16.1" customHeight="1" spans="1:6">
      <c r="A71" s="7"/>
      <c r="B71" s="8"/>
      <c r="C71" s="9"/>
      <c r="D71" s="10"/>
      <c r="E71" s="10"/>
      <c r="F71" s="11"/>
    </row>
    <row r="72" ht="16.85" customHeight="1" spans="1:6">
      <c r="A72" s="7"/>
      <c r="B72" s="8"/>
      <c r="C72" s="9"/>
      <c r="D72" s="10"/>
      <c r="E72" s="10"/>
      <c r="F72" s="11"/>
    </row>
    <row r="73" ht="16.1" customHeight="1" spans="1:6">
      <c r="A73" s="7"/>
      <c r="B73" s="8"/>
      <c r="C73" s="9"/>
      <c r="D73" s="10"/>
      <c r="E73" s="10"/>
      <c r="F73" s="11"/>
    </row>
    <row r="74" ht="16.1" customHeight="1" spans="1:6">
      <c r="A74" s="7"/>
      <c r="B74" s="8"/>
      <c r="C74" s="9"/>
      <c r="D74" s="10"/>
      <c r="E74" s="10"/>
      <c r="F74" s="11"/>
    </row>
    <row r="75" ht="16.85" customHeight="1" spans="1:6">
      <c r="A75" s="7"/>
      <c r="B75" s="8"/>
      <c r="C75" s="9"/>
      <c r="D75" s="10"/>
      <c r="E75" s="10"/>
      <c r="F75" s="11"/>
    </row>
    <row r="76" ht="16.1" customHeight="1" spans="1:6">
      <c r="A76" s="7"/>
      <c r="B76" s="8"/>
      <c r="C76" s="9"/>
      <c r="D76" s="10"/>
      <c r="E76" s="10"/>
      <c r="F76" s="11"/>
    </row>
    <row r="77" ht="16.1" customHeight="1" spans="1:6">
      <c r="A77" s="7"/>
      <c r="B77" s="8"/>
      <c r="C77" s="9"/>
      <c r="D77" s="10"/>
      <c r="E77" s="10"/>
      <c r="F77" s="11"/>
    </row>
    <row r="78" ht="16.85" customHeight="1" spans="1:6">
      <c r="A78" s="7"/>
      <c r="B78" s="8"/>
      <c r="C78" s="9"/>
      <c r="D78" s="10"/>
      <c r="E78" s="10"/>
      <c r="F78" s="11"/>
    </row>
    <row r="79" ht="16.1" customHeight="1" spans="1:6">
      <c r="A79" s="7"/>
      <c r="B79" s="8"/>
      <c r="C79" s="9"/>
      <c r="D79" s="10"/>
      <c r="E79" s="10"/>
      <c r="F79" s="11"/>
    </row>
    <row r="80" ht="16.1" customHeight="1" spans="1:6">
      <c r="A80" s="7"/>
      <c r="B80" s="8"/>
      <c r="C80" s="9"/>
      <c r="D80" s="10"/>
      <c r="E80" s="10"/>
      <c r="F80" s="11"/>
    </row>
    <row r="81" ht="16.85" customHeight="1" spans="1:6">
      <c r="A81" s="7"/>
      <c r="B81" s="8"/>
      <c r="C81" s="9"/>
      <c r="D81" s="10"/>
      <c r="E81" s="10"/>
      <c r="F81" s="11"/>
    </row>
    <row r="82" ht="16.1" customHeight="1" spans="1:6">
      <c r="A82" s="7"/>
      <c r="B82" s="8"/>
      <c r="C82" s="9"/>
      <c r="D82" s="10"/>
      <c r="E82" s="10"/>
      <c r="F82" s="11"/>
    </row>
    <row r="83" ht="16.1" customHeight="1" spans="1:6">
      <c r="A83" s="7"/>
      <c r="B83" s="8"/>
      <c r="C83" s="9"/>
      <c r="D83" s="10"/>
      <c r="E83" s="10"/>
      <c r="F83" s="11"/>
    </row>
    <row r="84" ht="32.95" customHeight="1" spans="1:6">
      <c r="A84" s="14"/>
      <c r="B84" s="15" t="s">
        <v>93</v>
      </c>
      <c r="C84" s="16">
        <f>SUM(F50:F61)</f>
        <v>290028.01464</v>
      </c>
      <c r="D84" s="16"/>
      <c r="E84" s="17"/>
      <c r="F84" s="17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</sheetData>
  <mergeCells count="16">
    <mergeCell ref="A1:F1"/>
    <mergeCell ref="A2:D2"/>
    <mergeCell ref="E2:F2"/>
    <mergeCell ref="A3:F3"/>
    <mergeCell ref="C41:D41"/>
    <mergeCell ref="E41:F41"/>
    <mergeCell ref="A42:F42"/>
    <mergeCell ref="A43:F43"/>
    <mergeCell ref="A44:F44"/>
    <mergeCell ref="A45:D45"/>
    <mergeCell ref="E45:F45"/>
    <mergeCell ref="A46:F46"/>
    <mergeCell ref="C84:D84"/>
    <mergeCell ref="E84:F84"/>
    <mergeCell ref="A85:F85"/>
    <mergeCell ref="A86:F86"/>
  </mergeCells>
  <pageMargins left="0.98" right="0.12" top="0.315" bottom="0.315" header="0" footer="0"/>
  <pageSetup paperSize="9" fitToWidth="0" fitToHeight="0" orientation="portrait"/>
  <headerFooter alignWithMargins="0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【5.4】投标报价汇总表(2位小数)</vt:lpstr>
      <vt:lpstr>【5.1】工程量清单表(2位小数)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吴丹</cp:lastModifiedBy>
  <dcterms:created xsi:type="dcterms:W3CDTF">2022-09-04T08:23:00Z</dcterms:created>
  <dcterms:modified xsi:type="dcterms:W3CDTF">2022-09-15T09:14:11Z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F16B0DE6D9A0482F9113EAE88B07403A</vt:lpwstr>
  </property>
  <property fmtid="{D5CDD505-2E9C-101B-9397-08002B2CF9AE}" pid="3" name="KSOProductBuildVer">
    <vt:lpwstr>2052-11.1.0.12302</vt:lpwstr>
  </property>
</Properties>
</file>