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表(2位小数)" sheetId="1" r:id="rId2"/>
  </sheets>
  <calcPr calcId="144525"/>
</workbook>
</file>

<file path=xl/sharedStrings.xml><?xml version="1.0" encoding="utf-8"?>
<sst xmlns="http://schemas.openxmlformats.org/spreadsheetml/2006/main" count="126" uniqueCount="94">
  <si>
    <t>投标报价汇总表</t>
  </si>
  <si>
    <t>建设项目名称: 黑石渡镇戴家河村蔬菜基地产业路</t>
  </si>
  <si>
    <t>标 段: 黑石渡镇戴家河村蔬菜基地产业路</t>
  </si>
  <si>
    <t>编 制  范 围: 黑石渡镇戴家河村蔬菜基地产业路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</si>
  <si>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</si>
  <si>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</si>
  <si>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</si>
  <si>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</si>
  <si>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</si>
  <si>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</si>
  <si>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</si>
  <si>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</si>
  <si>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300</t>
  </si>
  <si>
    <t>清单 第300章  路面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</si>
  <si>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</si>
  <si>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</si>
  <si>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</si>
  <si>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</si>
  <si>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</si>
  <si>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</si>
  <si>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</si>
  <si>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</si>
  <si>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</si>
  <si>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</si>
  <si>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</si>
  <si>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</si>
  <si>
    <t>工程量清单表</t>
  </si>
  <si>
    <t>标段: 黑石渡镇戴家河村蔬菜基地产业路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</si>
  <si>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</si>
  <si>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</si>
  <si>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</si>
  <si>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</si>
  <si>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</si>
  <si>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</si>
  <si>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</si>
  <si>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</si>
  <si>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</si>
  <si>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</si>
  <si>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</si>
  <si>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</si>
  <si>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</si>
  <si>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</si>
  <si>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</si>
  <si>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</si>
  <si>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</si>
  <si>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</si>
  <si>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</si>
  <si>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</si>
  <si>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</si>
  <si>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</si>
  <si>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</si>
  <si>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</si>
  <si>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</si>
  <si>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</si>
  <si>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</si>
  <si>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</si>
  <si>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</si>
  <si>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</si>
  <si>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</si>
  <si>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</si>
  <si>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103-5</t>
  </si>
  <si>
    <t>临时供水与排污设施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</si>
  <si>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</si>
  <si>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</si>
  <si>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</si>
  <si>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</si>
  <si>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</si>
  <si>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</si>
  <si>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</si>
  <si>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</si>
  <si>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302</t>
  </si>
  <si>
    <t>路基工程</t>
  </si>
  <si>
    <t>302-1</t>
  </si>
  <si>
    <t>路基清表、整平、碾压</t>
  </si>
  <si>
    <t>清表、整平、碾压(含路口下挖，30cm以内土方挖填)</t>
  </si>
  <si>
    <t>m2</t>
  </si>
  <si>
    <t>原混凝土路面拆除</t>
  </si>
  <si>
    <t>312</t>
  </si>
  <si>
    <t>水泥混凝土道路</t>
  </si>
  <si>
    <t>312-1</t>
  </si>
  <si>
    <t>C30自拌水泥混凝土面板(含模板、切缝、沥青灌缝、刻痕、养护等)</t>
  </si>
  <si>
    <t>厚180mm(路长790米、宽3.5米，加路口35平方米)</t>
  </si>
  <si>
    <t>厚180mm(会车道长20米、宽2米，3处)</t>
  </si>
  <si>
    <t>-c</t>
  </si>
  <si>
    <t>厚180mm(零星路面)</t>
  </si>
  <si>
    <t>313</t>
  </si>
  <si>
    <t>路肩培土</t>
  </si>
  <si>
    <t>313-1</t>
  </si>
  <si>
    <t>路肩培土(双边各宽30cm，厚度20cm)</t>
  </si>
  <si>
    <t>314</t>
  </si>
  <si>
    <t>土质边沟</t>
  </si>
  <si>
    <t>314-1</t>
  </si>
  <si>
    <t>m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</si>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</sst>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2" applyNumberFormat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2" borderId="2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13" sqref="E13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 t="s">
        <v>2</v>
      </c>
      <c r="E2" s="2"/>
    </row>
    <row r="3" ht="13.9" customHeight="1" spans="1:5">
      <c r="A3" s="2" t="s">
        <v>3</v>
      </c>
      <c r="B3" s="2"/>
      <c r="C3" s="2"/>
      <c r="E3" s="18"/>
    </row>
    <row r="4" ht="27.85" customHeight="1" spans="1:5">
      <c r="A4" s="19" t="s">
        <v>4</v>
      </c>
      <c r="B4" s="20" t="s">
        <v>5</v>
      </c>
      <c r="C4" s="20" t="s">
        <v>6</v>
      </c>
      <c r="D4" s="20"/>
      <c r="E4" s="21" t="s">
        <v>7</v>
      </c>
    </row>
    <row r="5" ht="27.85" customHeight="1" spans="1:5">
      <c r="A5" s="22" t="s">
        <v>8</v>
      </c>
      <c r="B5" s="23" t="s">
        <v>9</v>
      </c>
      <c r="C5" s="23" t="s">
        <v>10</v>
      </c>
      <c r="D5" s="23"/>
      <c r="E5" s="24">
        <f>'【5.1】工程量清单表(2位小数)'!C41</f>
        <v>11449.4</v>
      </c>
    </row>
    <row r="6" ht="27.85" customHeight="1" spans="1:5">
      <c r="A6" s="22" t="s">
        <v>11</v>
      </c>
      <c r="B6" s="23" t="s">
        <v>12</v>
      </c>
      <c r="C6" s="23" t="s">
        <v>13</v>
      </c>
      <c r="D6" s="23"/>
      <c r="E6" s="24">
        <f>'【5.1】工程量清单表(2位小数)'!C84</f>
        <v>338507.12484</v>
      </c>
    </row>
    <row r="7" ht="27.85" customHeight="1" spans="1:5">
      <c r="A7" s="22" t="s">
        <v>14</v>
      </c>
      <c r="B7" s="25" t="s">
        <v>15</v>
      </c>
      <c r="C7" s="25"/>
      <c r="D7" s="25"/>
      <c r="E7" s="24">
        <f>E6+E5</f>
        <v>349956.52484</v>
      </c>
    </row>
    <row r="8" ht="27.85" customHeight="1" spans="1:5">
      <c r="A8" s="22" t="s">
        <v>16</v>
      </c>
      <c r="B8" s="26" t="s">
        <v>17</v>
      </c>
      <c r="C8" s="26"/>
      <c r="D8" s="26"/>
      <c r="E8" s="24"/>
    </row>
    <row r="9" ht="27.85" customHeight="1" spans="1:5">
      <c r="A9" s="22" t="s">
        <v>18</v>
      </c>
      <c r="B9" s="27" t="s">
        <v>19</v>
      </c>
      <c r="C9" s="27"/>
      <c r="D9" s="27"/>
      <c r="E9" s="24">
        <f>E7</f>
        <v>349956.52484</v>
      </c>
    </row>
    <row r="10" ht="27.1" customHeight="1" spans="1:5">
      <c r="A10" s="22" t="s">
        <v>20</v>
      </c>
      <c r="B10" s="26" t="s">
        <v>21</v>
      </c>
      <c r="C10" s="26"/>
      <c r="D10" s="26"/>
      <c r="E10" s="24"/>
    </row>
    <row r="11" ht="27.85" customHeight="1" spans="1:5">
      <c r="A11" s="22" t="s">
        <v>22</v>
      </c>
      <c r="B11" s="26" t="s">
        <v>23</v>
      </c>
      <c r="C11" s="26"/>
      <c r="D11" s="26"/>
      <c r="E11" s="24"/>
    </row>
    <row r="12" ht="27.85" customHeight="1" spans="1:5">
      <c r="A12" s="14" t="s">
        <v>24</v>
      </c>
      <c r="B12" s="28" t="s">
        <v>25</v>
      </c>
      <c r="C12" s="28"/>
      <c r="D12" s="28"/>
      <c r="E12" s="29">
        <v>349956.52</v>
      </c>
    </row>
  </sheetData>
  <mergeCells count="13">
    <mergeCell ref="A1:E1"/>
    <mergeCell ref="A2:C2"/>
    <mergeCell ref="D2:E2"/>
    <mergeCell ref="A3:C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opLeftCell="A68" workbookViewId="0">
      <selection activeCell="F59" sqref="F59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26</v>
      </c>
      <c r="B1" s="1"/>
      <c r="C1" s="1"/>
      <c r="D1" s="1"/>
      <c r="E1" s="1"/>
      <c r="F1" s="1"/>
    </row>
    <row r="2" ht="16.85" customHeight="1" spans="1:6">
      <c r="A2" s="2" t="s">
        <v>27</v>
      </c>
      <c r="B2" s="2"/>
      <c r="C2" s="2"/>
      <c r="D2" s="2"/>
      <c r="E2" s="2" t="s">
        <v>28</v>
      </c>
      <c r="F2" s="2"/>
    </row>
    <row r="3" ht="32.95" customHeight="1" spans="1:6">
      <c r="A3" s="3" t="s">
        <v>10</v>
      </c>
      <c r="B3" s="3"/>
      <c r="C3" s="3"/>
      <c r="D3" s="3"/>
      <c r="E3" s="3"/>
      <c r="F3" s="3"/>
    </row>
    <row r="4" ht="16.85" customHeight="1" spans="1:6">
      <c r="A4" s="4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s">
        <v>34</v>
      </c>
    </row>
    <row r="5" ht="16.1" customHeight="1" spans="1:6">
      <c r="A5" s="7" t="s">
        <v>35</v>
      </c>
      <c r="B5" s="8" t="s">
        <v>36</v>
      </c>
      <c r="C5" s="9"/>
      <c r="D5" s="10"/>
      <c r="E5" s="10"/>
      <c r="F5" s="11"/>
    </row>
    <row r="6" ht="16.85" customHeight="1" spans="1:6">
      <c r="A6" s="7" t="s">
        <v>37</v>
      </c>
      <c r="B6" s="8" t="s">
        <v>38</v>
      </c>
      <c r="C6" s="9"/>
      <c r="D6" s="10"/>
      <c r="E6" s="10"/>
      <c r="F6" s="11"/>
    </row>
    <row r="7" ht="16.1" customHeight="1" spans="1:6">
      <c r="A7" s="7" t="s">
        <v>39</v>
      </c>
      <c r="B7" s="8" t="s">
        <v>40</v>
      </c>
      <c r="C7" s="9" t="s">
        <v>41</v>
      </c>
      <c r="D7" s="12">
        <v>1</v>
      </c>
      <c r="E7" s="12">
        <f>0.92*883</f>
        <v>812.36</v>
      </c>
      <c r="F7" s="13">
        <f>D7*E7</f>
        <v>812.36</v>
      </c>
    </row>
    <row r="8" ht="16.1" customHeight="1" spans="1:6">
      <c r="A8" s="7" t="s">
        <v>42</v>
      </c>
      <c r="B8" s="8" t="s">
        <v>43</v>
      </c>
      <c r="C8" s="9" t="s">
        <v>41</v>
      </c>
      <c r="D8" s="12">
        <v>1</v>
      </c>
      <c r="E8" s="12">
        <f>0.92*185</f>
        <v>170.2</v>
      </c>
      <c r="F8" s="13">
        <f>D8*E8</f>
        <v>170.2</v>
      </c>
    </row>
    <row r="9" ht="16.85" customHeight="1" spans="1:6">
      <c r="A9" s="7" t="s">
        <v>44</v>
      </c>
      <c r="B9" s="8" t="s">
        <v>45</v>
      </c>
      <c r="C9" s="9"/>
      <c r="D9" s="12"/>
      <c r="E9" s="12"/>
      <c r="F9" s="13"/>
    </row>
    <row r="10" ht="16.1" customHeight="1" spans="1:6">
      <c r="A10" s="7" t="s">
        <v>46</v>
      </c>
      <c r="B10" s="8" t="s">
        <v>47</v>
      </c>
      <c r="C10" s="9" t="s">
        <v>41</v>
      </c>
      <c r="D10" s="12">
        <v>1</v>
      </c>
      <c r="E10" s="12">
        <f>0.92*552</f>
        <v>507.84</v>
      </c>
      <c r="F10" s="13">
        <f>D10*E10</f>
        <v>507.84</v>
      </c>
    </row>
    <row r="11" ht="16.1" customHeight="1" spans="1:6">
      <c r="A11" s="7" t="s">
        <v>48</v>
      </c>
      <c r="B11" s="8" t="s">
        <v>49</v>
      </c>
      <c r="C11" s="9" t="s">
        <v>41</v>
      </c>
      <c r="D11" s="12">
        <v>1</v>
      </c>
      <c r="E11" s="12">
        <f>0.92*736</f>
        <v>677.12</v>
      </c>
      <c r="F11" s="13">
        <f>D11*E11</f>
        <v>677.12</v>
      </c>
    </row>
    <row r="12" ht="16.85" customHeight="1" spans="1:6">
      <c r="A12" s="7" t="s">
        <v>50</v>
      </c>
      <c r="B12" s="8" t="s">
        <v>51</v>
      </c>
      <c r="C12" s="9" t="s">
        <v>41</v>
      </c>
      <c r="D12" s="12">
        <v>1</v>
      </c>
      <c r="E12" s="12">
        <f>0.92*5548</f>
        <v>5104.16</v>
      </c>
      <c r="F12" s="13">
        <f>D12*E12</f>
        <v>5104.16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54</v>
      </c>
      <c r="B14" s="8" t="s">
        <v>55</v>
      </c>
      <c r="C14" s="9" t="s">
        <v>41</v>
      </c>
      <c r="D14" s="12">
        <v>1</v>
      </c>
      <c r="E14" s="12">
        <f>0.92*368</f>
        <v>338.56</v>
      </c>
      <c r="F14" s="13">
        <f t="shared" ref="F14:F17" si="0">D14*E14</f>
        <v>338.56</v>
      </c>
    </row>
    <row r="15" ht="16.85" customHeight="1" spans="1:6">
      <c r="A15" s="7" t="s">
        <v>56</v>
      </c>
      <c r="B15" s="8" t="s">
        <v>57</v>
      </c>
      <c r="C15" s="9" t="s">
        <v>41</v>
      </c>
      <c r="D15" s="12">
        <v>1</v>
      </c>
      <c r="E15" s="12">
        <f>0.92*184</f>
        <v>169.28</v>
      </c>
      <c r="F15" s="13">
        <f t="shared" si="0"/>
        <v>169.28</v>
      </c>
    </row>
    <row r="16" ht="16.1" customHeight="1" spans="1:6">
      <c r="A16" s="7" t="s">
        <v>58</v>
      </c>
      <c r="B16" s="8" t="s">
        <v>59</v>
      </c>
      <c r="C16" s="9" t="s">
        <v>41</v>
      </c>
      <c r="D16" s="12">
        <v>1</v>
      </c>
      <c r="E16" s="12">
        <f>0.92*184</f>
        <v>169.28</v>
      </c>
      <c r="F16" s="13">
        <f t="shared" si="0"/>
        <v>169.28</v>
      </c>
    </row>
    <row r="17" ht="16.1" customHeight="1" spans="1:6">
      <c r="A17" s="7" t="s">
        <v>60</v>
      </c>
      <c r="B17" s="8" t="s">
        <v>61</v>
      </c>
      <c r="C17" s="9" t="s">
        <v>41</v>
      </c>
      <c r="D17" s="12">
        <v>1</v>
      </c>
      <c r="E17" s="12">
        <f>0.92*37</f>
        <v>34.04</v>
      </c>
      <c r="F17" s="13">
        <f t="shared" si="0"/>
        <v>34.04</v>
      </c>
    </row>
    <row r="18" ht="16.85" customHeight="1" spans="1:6">
      <c r="A18" s="7" t="s">
        <v>62</v>
      </c>
      <c r="B18" s="8" t="s">
        <v>63</v>
      </c>
      <c r="C18" s="9"/>
      <c r="D18" s="12"/>
      <c r="E18" s="12"/>
      <c r="F18" s="13"/>
    </row>
    <row r="19" ht="16.1" customHeight="1" spans="1:6">
      <c r="A19" s="7" t="s">
        <v>64</v>
      </c>
      <c r="B19" s="8" t="s">
        <v>63</v>
      </c>
      <c r="C19" s="9" t="s">
        <v>41</v>
      </c>
      <c r="D19" s="12">
        <v>1</v>
      </c>
      <c r="E19" s="12">
        <f>0.92*768</f>
        <v>706.56</v>
      </c>
      <c r="F19" s="13">
        <f>D19*E19</f>
        <v>706.56</v>
      </c>
    </row>
    <row r="20" ht="16.1" customHeight="1" spans="1:6">
      <c r="A20" s="7" t="s">
        <v>65</v>
      </c>
      <c r="B20" s="8" t="s">
        <v>66</v>
      </c>
      <c r="C20" s="9"/>
      <c r="D20" s="12"/>
      <c r="E20" s="12"/>
      <c r="F20" s="13"/>
    </row>
    <row r="21" ht="16.85" customHeight="1" spans="1:6">
      <c r="A21" s="7" t="s">
        <v>67</v>
      </c>
      <c r="B21" s="8" t="s">
        <v>68</v>
      </c>
      <c r="C21" s="9" t="s">
        <v>41</v>
      </c>
      <c r="D21" s="12">
        <v>1</v>
      </c>
      <c r="E21" s="12">
        <f>0.92*3000</f>
        <v>2760</v>
      </c>
      <c r="F21" s="13">
        <f>D21*E21</f>
        <v>2760</v>
      </c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69</v>
      </c>
      <c r="C41" s="16">
        <f>SUM(F7:F21)</f>
        <v>11449.4</v>
      </c>
      <c r="D41" s="16"/>
      <c r="E41" s="17"/>
      <c r="F41" s="17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26</v>
      </c>
      <c r="B44" s="1"/>
      <c r="C44" s="1"/>
      <c r="D44" s="1"/>
      <c r="E44" s="1"/>
      <c r="F44" s="1"/>
    </row>
    <row r="45" ht="16.85" customHeight="1" spans="1:6">
      <c r="A45" s="2" t="s">
        <v>27</v>
      </c>
      <c r="B45" s="2"/>
      <c r="C45" s="2"/>
      <c r="D45" s="2"/>
      <c r="E45" s="2" t="s">
        <v>28</v>
      </c>
      <c r="F45" s="2"/>
    </row>
    <row r="46" ht="32.95" customHeight="1" spans="1:6">
      <c r="A46" s="3" t="s">
        <v>13</v>
      </c>
      <c r="B46" s="3"/>
      <c r="C46" s="3"/>
      <c r="D46" s="3"/>
      <c r="E46" s="3"/>
      <c r="F46" s="3"/>
    </row>
    <row r="47" ht="16.85" customHeight="1" spans="1:6">
      <c r="A47" s="4" t="s">
        <v>29</v>
      </c>
      <c r="B47" s="5" t="s">
        <v>30</v>
      </c>
      <c r="C47" s="5" t="s">
        <v>31</v>
      </c>
      <c r="D47" s="5" t="s">
        <v>32</v>
      </c>
      <c r="E47" s="5" t="s">
        <v>33</v>
      </c>
      <c r="F47" s="6" t="s">
        <v>34</v>
      </c>
    </row>
    <row r="48" ht="16.1" customHeight="1" spans="1:6">
      <c r="A48" s="7" t="s">
        <v>70</v>
      </c>
      <c r="B48" s="8" t="s">
        <v>71</v>
      </c>
      <c r="C48" s="9"/>
      <c r="D48" s="10"/>
      <c r="E48" s="10"/>
      <c r="F48" s="11"/>
    </row>
    <row r="49" ht="16.85" customHeight="1" spans="1:6">
      <c r="A49" s="7" t="s">
        <v>72</v>
      </c>
      <c r="B49" s="8" t="s">
        <v>73</v>
      </c>
      <c r="C49" s="9"/>
      <c r="D49" s="10"/>
      <c r="E49" s="10"/>
      <c r="F49" s="11"/>
    </row>
    <row r="50" ht="16.1" customHeight="1" spans="1:6">
      <c r="A50" s="7" t="s">
        <v>39</v>
      </c>
      <c r="B50" s="8" t="s">
        <v>74</v>
      </c>
      <c r="C50" s="9" t="s">
        <v>75</v>
      </c>
      <c r="D50" s="12">
        <v>3649.5</v>
      </c>
      <c r="E50" s="12">
        <f>0.92*1.7</f>
        <v>1.564</v>
      </c>
      <c r="F50" s="13">
        <f t="shared" ref="F50:F56" si="1">D50*E50</f>
        <v>5707.818</v>
      </c>
    </row>
    <row r="51" ht="16.1" customHeight="1" spans="1:6">
      <c r="A51" s="7" t="s">
        <v>42</v>
      </c>
      <c r="B51" s="8" t="s">
        <v>76</v>
      </c>
      <c r="C51" s="9" t="s">
        <v>75</v>
      </c>
      <c r="D51" s="12">
        <v>24.5</v>
      </c>
      <c r="E51" s="12">
        <f>0.92*19.22</f>
        <v>17.6824</v>
      </c>
      <c r="F51" s="13">
        <f t="shared" si="1"/>
        <v>433.2188</v>
      </c>
    </row>
    <row r="52" ht="16.85" customHeight="1" spans="1:6">
      <c r="A52" s="7" t="s">
        <v>77</v>
      </c>
      <c r="B52" s="8" t="s">
        <v>78</v>
      </c>
      <c r="C52" s="9"/>
      <c r="D52" s="12"/>
      <c r="E52" s="12"/>
      <c r="F52" s="13"/>
    </row>
    <row r="53" ht="16.1" customHeight="1" spans="1:6">
      <c r="A53" s="7" t="s">
        <v>79</v>
      </c>
      <c r="B53" s="8" t="s">
        <v>80</v>
      </c>
      <c r="C53" s="9"/>
      <c r="D53" s="12"/>
      <c r="E53" s="12"/>
      <c r="F53" s="13"/>
    </row>
    <row r="54" ht="16.1" customHeight="1" spans="1:6">
      <c r="A54" s="7" t="s">
        <v>39</v>
      </c>
      <c r="B54" s="8" t="s">
        <v>81</v>
      </c>
      <c r="C54" s="9" t="s">
        <v>75</v>
      </c>
      <c r="D54" s="12">
        <v>2800</v>
      </c>
      <c r="E54" s="12">
        <f>0.92*118.89</f>
        <v>109.3788</v>
      </c>
      <c r="F54" s="13">
        <f t="shared" si="1"/>
        <v>306260.64</v>
      </c>
    </row>
    <row r="55" ht="16.85" customHeight="1" spans="1:6">
      <c r="A55" s="7" t="s">
        <v>42</v>
      </c>
      <c r="B55" s="8" t="s">
        <v>82</v>
      </c>
      <c r="C55" s="9" t="s">
        <v>75</v>
      </c>
      <c r="D55" s="12">
        <v>120</v>
      </c>
      <c r="E55" s="12">
        <f>0.92*118.89</f>
        <v>109.3788</v>
      </c>
      <c r="F55" s="13">
        <f t="shared" si="1"/>
        <v>13125.456</v>
      </c>
    </row>
    <row r="56" ht="16.1" customHeight="1" spans="1:6">
      <c r="A56" s="7" t="s">
        <v>83</v>
      </c>
      <c r="B56" s="8" t="s">
        <v>84</v>
      </c>
      <c r="C56" s="9" t="s">
        <v>75</v>
      </c>
      <c r="D56" s="12">
        <v>76.5</v>
      </c>
      <c r="E56" s="12">
        <f>0.92*118.89</f>
        <v>109.3788</v>
      </c>
      <c r="F56" s="13">
        <f t="shared" si="1"/>
        <v>8367.4782</v>
      </c>
    </row>
    <row r="57" ht="16.1" customHeight="1" spans="1:6">
      <c r="A57" s="7" t="s">
        <v>85</v>
      </c>
      <c r="B57" s="8" t="s">
        <v>86</v>
      </c>
      <c r="C57" s="9"/>
      <c r="D57" s="12"/>
      <c r="E57" s="12"/>
      <c r="F57" s="13"/>
    </row>
    <row r="58" ht="16.85" customHeight="1" spans="1:6">
      <c r="A58" s="7" t="s">
        <v>87</v>
      </c>
      <c r="B58" s="8" t="s">
        <v>88</v>
      </c>
      <c r="C58" s="9" t="s">
        <v>75</v>
      </c>
      <c r="D58" s="12">
        <v>486.6</v>
      </c>
      <c r="E58" s="12">
        <f>0.92*7.87</f>
        <v>7.2404</v>
      </c>
      <c r="F58" s="13">
        <f>D58*E58</f>
        <v>3523.17864</v>
      </c>
    </row>
    <row r="59" ht="16.1" customHeight="1" spans="1:6">
      <c r="A59" s="7" t="s">
        <v>89</v>
      </c>
      <c r="B59" s="8" t="s">
        <v>90</v>
      </c>
      <c r="C59" s="9"/>
      <c r="D59" s="12"/>
      <c r="E59" s="12"/>
      <c r="F59" s="13"/>
    </row>
    <row r="60" ht="16.1" customHeight="1" spans="1:6">
      <c r="A60" s="7" t="s">
        <v>91</v>
      </c>
      <c r="B60" s="8" t="s">
        <v>90</v>
      </c>
      <c r="C60" s="9" t="s">
        <v>92</v>
      </c>
      <c r="D60" s="12">
        <v>811</v>
      </c>
      <c r="E60" s="12">
        <f>0.92*1.46</f>
        <v>1.3432</v>
      </c>
      <c r="F60" s="13">
        <f>D60*E60</f>
        <v>1089.3352</v>
      </c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4"/>
      <c r="B84" s="15" t="s">
        <v>93</v>
      </c>
      <c r="C84" s="16">
        <f>SUM(F50:F60)</f>
        <v>338507.12484</v>
      </c>
      <c r="D84" s="16"/>
      <c r="E84" s="17"/>
      <c r="F84" s="17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12" top="0.315" bottom="0.315" header="0" footer="0"/>
  <pageSetup paperSize="9" fitToWidth="0" fitToHeight="0" orientation="portrait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2022-09-04T08:19:00Z</dcterms:created>
  <dcterms:modified xsi:type="dcterms:W3CDTF">2022-09-15T09:16:59Z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3AE4105A990B4F65BA9562FC461DFB59</vt:lpwstr>
  </property>
  <property fmtid="{D5CDD505-2E9C-101B-9397-08002B2CF9AE}" pid="3" name="KSOProductBuildVer">
    <vt:lpwstr>2052-11.1.0.12302</vt:lpwstr>
  </property>
</Properties>
</file>