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<sst xmlns="http://schemas.openxmlformats.org/spreadsheetml/2006/main" count="106" uniqueCount="77">
  <si>
    <t>投标报价汇总表</t>
  </si>
  <si>
    <t>建设项目名称: 落儿岭土路</t>
  </si>
  <si>
    <t>标 段: 落儿岭村项家院竹林运材道工程</t>
  </si>
  <si>
    <t>编 制  范 围: 落儿岭村项家院竹林运材道工程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</si>
  <si>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</si>
  <si>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</si>
  <si>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</si>
  <si>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</si>
  <si>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</si>
  <si>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</si>
  <si>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</si>
  <si>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</si>
  <si>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</si>
  <si>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</si>
  <si>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</si>
  <si>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</si>
  <si>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</si>
  <si>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</si>
  <si>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</si>
  <si>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</si>
  <si>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</si>
  <si>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</si>
  <si>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</si>
  <si>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</si>
  <si>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</si>
  <si>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</si>
  <si>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</si>
  <si>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落儿岭村项家院竹林运材道工程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</si>
  <si>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</si>
  <si>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</si>
  <si>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</si>
  <si>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</si>
  <si>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</si>
  <si>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</si>
  <si>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</si>
  <si>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</si>
  <si>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</si>
  <si>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</si>
  <si>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</si>
  <si>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</si>
  <si>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</si>
  <si>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</si>
  <si>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</si>
  <si>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</si>
  <si>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</si>
  <si>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</si>
  <si>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</si>
  <si>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</si>
  <si>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</si>
  <si>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</si>
  <si>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</si>
  <si>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</si>
  <si>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</si>
  <si>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</si>
  <si>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</si>
  <si>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</si>
  <si>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</si>
  <si>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</si>
  <si>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</si>
  <si>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</si>
  <si>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</si>
  <si>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203-2</t>
  </si>
  <si>
    <t>路基挖方</t>
  </si>
  <si>
    <t>挖土方</t>
  </si>
  <si>
    <t>m3</t>
  </si>
  <si>
    <t>4000.000</t>
  </si>
  <si>
    <t>204</t>
  </si>
  <si>
    <t>填方路基</t>
  </si>
  <si>
    <t>204-1</t>
  </si>
  <si>
    <t>路基填筑(包括填前压实)</t>
  </si>
  <si>
    <t>填路基土方</t>
  </si>
  <si>
    <t>203-1</t>
  </si>
  <si>
    <t>路基夯实</t>
  </si>
  <si>
    <t>夯实</t>
  </si>
  <si>
    <t>m2</t>
  </si>
  <si>
    <t>7000.000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</si>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</sst>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2189.6368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66368.8</v>
      </c>
    </row>
    <row r="7" ht="27.85" customHeight="1" spans="1:5">
      <c r="A7" s="22" t="s">
        <v>14</v>
      </c>
      <c r="B7" s="22" t="s">
        <v>15</v>
      </c>
      <c r="C7" s="22"/>
      <c r="D7" s="22"/>
      <c r="E7" s="24">
        <f>E5+E6</f>
        <v>68558.4368</v>
      </c>
    </row>
    <row r="8" ht="27.85" customHeight="1" spans="1:5">
      <c r="A8" s="22" t="s">
        <v>16</v>
      </c>
      <c r="B8" s="25" t="s">
        <v>17</v>
      </c>
      <c r="C8" s="25"/>
      <c r="D8" s="25"/>
      <c r="E8" s="24"/>
    </row>
    <row r="9" ht="27.85" customHeight="1" spans="1:5">
      <c r="A9" s="22" t="s">
        <v>18</v>
      </c>
      <c r="B9" s="26" t="s">
        <v>19</v>
      </c>
      <c r="C9" s="26"/>
      <c r="D9" s="26"/>
      <c r="E9" s="24">
        <f>E7</f>
        <v>68558.4368</v>
      </c>
    </row>
    <row r="10" ht="27.1" customHeight="1" spans="1:5">
      <c r="A10" s="22" t="s">
        <v>20</v>
      </c>
      <c r="B10" s="25" t="s">
        <v>21</v>
      </c>
      <c r="C10" s="25"/>
      <c r="D10" s="25"/>
      <c r="E10" s="24"/>
    </row>
    <row r="11" ht="27.85" customHeight="1" spans="1:5">
      <c r="A11" s="22" t="s">
        <v>22</v>
      </c>
      <c r="B11" s="25" t="s">
        <v>23</v>
      </c>
      <c r="C11" s="25"/>
      <c r="D11" s="25"/>
      <c r="E11" s="24"/>
    </row>
    <row r="12" ht="27.85" customHeight="1" spans="1:5">
      <c r="A12" s="15" t="s">
        <v>24</v>
      </c>
      <c r="B12" s="27" t="s">
        <v>25</v>
      </c>
      <c r="C12" s="27"/>
      <c r="D12" s="27"/>
      <c r="E12" s="28">
        <v>68558.44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56" workbookViewId="0">
      <selection activeCell="C84" sqref="C84:D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 t="s">
        <v>42</v>
      </c>
      <c r="E7" s="12">
        <f>0.92*187.56</f>
        <v>172.5552</v>
      </c>
      <c r="F7" s="13">
        <f t="shared" ref="F7:F12" si="0">D7*E7</f>
        <v>172.5552</v>
      </c>
    </row>
    <row r="8" ht="16.1" customHeight="1" spans="1:6">
      <c r="A8" s="7" t="s">
        <v>43</v>
      </c>
      <c r="B8" s="8" t="s">
        <v>44</v>
      </c>
      <c r="C8" s="9" t="s">
        <v>41</v>
      </c>
      <c r="D8" s="12" t="s">
        <v>42</v>
      </c>
      <c r="E8" s="12">
        <f>0.92*500</f>
        <v>460</v>
      </c>
      <c r="F8" s="14">
        <f t="shared" si="0"/>
        <v>460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47</v>
      </c>
      <c r="B10" s="8" t="s">
        <v>48</v>
      </c>
      <c r="C10" s="9" t="s">
        <v>41</v>
      </c>
      <c r="D10" s="12" t="s">
        <v>42</v>
      </c>
      <c r="E10" s="12">
        <f>0.92*144.28</f>
        <v>132.7376</v>
      </c>
      <c r="F10" s="14">
        <f t="shared" si="0"/>
        <v>132.7376</v>
      </c>
    </row>
    <row r="11" ht="16.1" customHeight="1" spans="1:6">
      <c r="A11" s="7" t="s">
        <v>49</v>
      </c>
      <c r="B11" s="8" t="s">
        <v>50</v>
      </c>
      <c r="C11" s="9" t="s">
        <v>41</v>
      </c>
      <c r="D11" s="12" t="s">
        <v>42</v>
      </c>
      <c r="E11" s="12">
        <f>0.92*216.42</f>
        <v>199.1064</v>
      </c>
      <c r="F11" s="14">
        <f t="shared" si="0"/>
        <v>199.1064</v>
      </c>
    </row>
    <row r="12" ht="16.85" customHeight="1" spans="1:6">
      <c r="A12" s="7" t="s">
        <v>51</v>
      </c>
      <c r="B12" s="8" t="s">
        <v>52</v>
      </c>
      <c r="C12" s="9" t="s">
        <v>41</v>
      </c>
      <c r="D12" s="12" t="s">
        <v>42</v>
      </c>
      <c r="E12" s="12">
        <f>0.92*1079.29</f>
        <v>992.9468</v>
      </c>
      <c r="F12" s="14">
        <f t="shared" si="0"/>
        <v>992.9468</v>
      </c>
    </row>
    <row r="13" ht="16.1" customHeight="1" spans="1:6">
      <c r="A13" s="7" t="s">
        <v>53</v>
      </c>
      <c r="B13" s="8" t="s">
        <v>54</v>
      </c>
      <c r="C13" s="9"/>
      <c r="D13" s="12"/>
      <c r="E13" s="12"/>
      <c r="F13" s="13"/>
    </row>
    <row r="14" ht="16.1" customHeight="1" spans="1:6">
      <c r="A14" s="7" t="s">
        <v>55</v>
      </c>
      <c r="B14" s="8" t="s">
        <v>56</v>
      </c>
      <c r="C14" s="9" t="s">
        <v>41</v>
      </c>
      <c r="D14" s="12" t="s">
        <v>42</v>
      </c>
      <c r="E14" s="12">
        <f>0.92*108.21</f>
        <v>99.5532</v>
      </c>
      <c r="F14" s="14">
        <f>D14*E14</f>
        <v>99.5532</v>
      </c>
    </row>
    <row r="15" ht="16.85" customHeight="1" spans="1:6">
      <c r="A15" s="7" t="s">
        <v>57</v>
      </c>
      <c r="B15" s="8" t="s">
        <v>58</v>
      </c>
      <c r="C15" s="9"/>
      <c r="D15" s="12"/>
      <c r="E15" s="12"/>
      <c r="F15" s="13"/>
    </row>
    <row r="16" ht="16.1" customHeight="1" spans="1:6">
      <c r="A16" s="7" t="s">
        <v>59</v>
      </c>
      <c r="B16" s="8" t="s">
        <v>58</v>
      </c>
      <c r="C16" s="9" t="s">
        <v>41</v>
      </c>
      <c r="D16" s="12" t="s">
        <v>42</v>
      </c>
      <c r="E16" s="12">
        <f>0.92*144.28</f>
        <v>132.7376</v>
      </c>
      <c r="F16" s="14">
        <f>D16*E16</f>
        <v>132.7376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60</v>
      </c>
      <c r="C41" s="17">
        <f>SUM(F7:F16)</f>
        <v>2189.6368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61</v>
      </c>
      <c r="B48" s="8" t="s">
        <v>62</v>
      </c>
      <c r="C48" s="9"/>
      <c r="D48" s="10"/>
      <c r="E48" s="10"/>
      <c r="F48" s="11"/>
    </row>
    <row r="49" ht="16.85" customHeight="1" spans="1:6">
      <c r="A49" s="7" t="s">
        <v>39</v>
      </c>
      <c r="B49" s="8" t="s">
        <v>63</v>
      </c>
      <c r="C49" s="9" t="s">
        <v>64</v>
      </c>
      <c r="D49" s="12" t="s">
        <v>65</v>
      </c>
      <c r="E49" s="12">
        <f>0.92*3.94</f>
        <v>3.6248</v>
      </c>
      <c r="F49" s="14">
        <f t="shared" ref="F49:F54" si="1">D49*E49</f>
        <v>14499.2</v>
      </c>
    </row>
    <row r="50" ht="16.1" customHeight="1" spans="1:6">
      <c r="A50" s="7" t="s">
        <v>66</v>
      </c>
      <c r="B50" s="8" t="s">
        <v>67</v>
      </c>
      <c r="C50" s="9"/>
      <c r="D50" s="12"/>
      <c r="E50" s="12"/>
      <c r="F50" s="13"/>
    </row>
    <row r="51" ht="16.1" customHeight="1" spans="1:6">
      <c r="A51" s="7" t="s">
        <v>68</v>
      </c>
      <c r="B51" s="8" t="s">
        <v>69</v>
      </c>
      <c r="C51" s="9"/>
      <c r="D51" s="12"/>
      <c r="E51" s="12"/>
      <c r="F51" s="13"/>
    </row>
    <row r="52" ht="16.85" customHeight="1" spans="1:6">
      <c r="A52" s="7" t="s">
        <v>43</v>
      </c>
      <c r="B52" s="8" t="s">
        <v>70</v>
      </c>
      <c r="C52" s="9" t="s">
        <v>64</v>
      </c>
      <c r="D52" s="12" t="s">
        <v>65</v>
      </c>
      <c r="E52" s="12">
        <f>0.92*13.08</f>
        <v>12.0336</v>
      </c>
      <c r="F52" s="14">
        <f t="shared" si="1"/>
        <v>48134.4</v>
      </c>
    </row>
    <row r="53" ht="16.1" customHeight="1" spans="1:6">
      <c r="A53" s="7" t="s">
        <v>71</v>
      </c>
      <c r="B53" s="8" t="s">
        <v>72</v>
      </c>
      <c r="C53" s="9"/>
      <c r="D53" s="12"/>
      <c r="E53" s="12"/>
      <c r="F53" s="13"/>
    </row>
    <row r="54" ht="16.1" customHeight="1" spans="1:6">
      <c r="A54" s="7" t="s">
        <v>43</v>
      </c>
      <c r="B54" s="8" t="s">
        <v>73</v>
      </c>
      <c r="C54" s="9" t="s">
        <v>74</v>
      </c>
      <c r="D54" s="12" t="s">
        <v>75</v>
      </c>
      <c r="E54" s="12">
        <f>0.92*0.58</f>
        <v>0.5336</v>
      </c>
      <c r="F54" s="14">
        <f t="shared" si="1"/>
        <v>3735.2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76</v>
      </c>
      <c r="C84" s="17">
        <f>SUM(F49:F55)</f>
        <v>66368.8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2022-10-11T00:50:00Z</dcterms:created>
  <dcterms:modified xsi:type="dcterms:W3CDTF">2022-10-11T01:09:49Z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AB43739DCD8E433385499CD8603E300E</vt:lpwstr>
  </property>
  <property fmtid="{D5CDD505-2E9C-101B-9397-08002B2CF9AE}" pid="3" name="KSOProductBuildVer">
    <vt:lpwstr>2052-11.1.0.12358</vt:lpwstr>
  </property>
</Properties>
</file>